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ownloads\"/>
    </mc:Choice>
  </mc:AlternateContent>
  <xr:revisionPtr revIDLastSave="0" documentId="13_ncr:1_{721B6BFA-7EDE-4A27-AF80-51A6547C137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34" i="1" l="1"/>
  <c r="J34" i="1" s="1"/>
  <c r="E34" i="1"/>
  <c r="J33" i="1"/>
  <c r="I33" i="1"/>
  <c r="E33" i="1"/>
  <c r="I32" i="1"/>
  <c r="J32" i="1" s="1"/>
  <c r="E32" i="1"/>
  <c r="I31" i="1"/>
  <c r="J31" i="1" s="1"/>
  <c r="E31" i="1"/>
  <c r="J30" i="1"/>
  <c r="I30" i="1"/>
  <c r="E30" i="1"/>
  <c r="J29" i="1"/>
  <c r="I29" i="1"/>
  <c r="E29" i="1"/>
  <c r="A28" i="1"/>
  <c r="J27" i="1"/>
  <c r="I27" i="1"/>
  <c r="E27" i="1"/>
  <c r="I26" i="1"/>
  <c r="J26" i="1" s="1"/>
  <c r="E26" i="1"/>
  <c r="I25" i="1"/>
  <c r="J25" i="1" s="1"/>
  <c r="E25" i="1"/>
  <c r="I24" i="1"/>
  <c r="C24" i="1"/>
  <c r="E24" i="1" s="1"/>
  <c r="I23" i="1"/>
  <c r="E23" i="1"/>
  <c r="I22" i="1"/>
  <c r="J22" i="1" s="1"/>
  <c r="E22" i="1"/>
  <c r="I21" i="1"/>
  <c r="E21" i="1"/>
  <c r="I20" i="1"/>
  <c r="J20" i="1" s="1"/>
  <c r="E20" i="1"/>
  <c r="I19" i="1"/>
  <c r="E19" i="1"/>
  <c r="I18" i="1"/>
  <c r="J18" i="1" s="1"/>
  <c r="E18" i="1"/>
  <c r="I17" i="1"/>
  <c r="E17" i="1"/>
  <c r="I16" i="1"/>
  <c r="J16" i="1" s="1"/>
  <c r="E16" i="1"/>
  <c r="I15" i="1"/>
  <c r="E15" i="1"/>
  <c r="I14" i="1"/>
  <c r="J14" i="1" s="1"/>
  <c r="E14" i="1"/>
  <c r="I13" i="1"/>
  <c r="E13" i="1"/>
  <c r="I12" i="1"/>
  <c r="J12" i="1" s="1"/>
  <c r="E12" i="1"/>
  <c r="I11" i="1"/>
  <c r="E11" i="1"/>
  <c r="I10" i="1"/>
  <c r="J10" i="1" s="1"/>
  <c r="E10" i="1"/>
  <c r="A9" i="1"/>
  <c r="I8" i="1"/>
  <c r="J8" i="1" s="1"/>
  <c r="E8" i="1"/>
  <c r="I7" i="1"/>
  <c r="E7" i="1"/>
  <c r="I6" i="1"/>
  <c r="J6" i="1" s="1"/>
  <c r="E6" i="1"/>
  <c r="I5" i="1"/>
  <c r="E5" i="1"/>
  <c r="I4" i="1"/>
  <c r="J4" i="1" s="1"/>
  <c r="E4" i="1"/>
  <c r="A3" i="1"/>
  <c r="J11" i="1" l="1"/>
  <c r="J17" i="1"/>
  <c r="J23" i="1"/>
  <c r="J15" i="1"/>
  <c r="J21" i="1"/>
  <c r="J5" i="1"/>
  <c r="K3" i="1" s="1"/>
  <c r="J7" i="1"/>
  <c r="J24" i="1"/>
  <c r="J13" i="1"/>
  <c r="J19" i="1"/>
  <c r="A18" i="1"/>
  <c r="A23" i="1"/>
  <c r="A11" i="1"/>
  <c r="A25" i="1"/>
  <c r="A16" i="1"/>
  <c r="A15" i="1"/>
  <c r="A20" i="1"/>
  <c r="A8" i="1"/>
  <c r="A32" i="1"/>
  <c r="A14" i="1"/>
  <c r="A10" i="1"/>
  <c r="A19" i="1"/>
  <c r="A21" i="1"/>
  <c r="A33" i="1"/>
  <c r="A30" i="1"/>
  <c r="A31" i="1"/>
  <c r="A29" i="1"/>
  <c r="A24" i="1"/>
  <c r="A17" i="1"/>
  <c r="A22" i="1"/>
  <c r="A34" i="1"/>
  <c r="A13" i="1"/>
  <c r="A26" i="1"/>
  <c r="A12" i="1"/>
  <c r="A4" i="1"/>
  <c r="A5" i="1"/>
  <c r="A6" i="1"/>
  <c r="A7" i="1"/>
  <c r="A27" i="1"/>
</calcChain>
</file>

<file path=xl/sharedStrings.xml><?xml version="1.0" encoding="utf-8"?>
<sst xmlns="http://schemas.openxmlformats.org/spreadsheetml/2006/main" count="62" uniqueCount="36">
  <si>
    <t xml:space="preserve">WOOD PLASTICS &amp; COMPOSITES </t>
  </si>
  <si>
    <t xml:space="preserve">3/4" Plywood at Roof </t>
  </si>
  <si>
    <t>sf</t>
  </si>
  <si>
    <t>3/4" Plywood Sheathing at Exterior Wall</t>
  </si>
  <si>
    <t xml:space="preserve">15/32" Structural Plywood Sheathing at Shear Walls </t>
  </si>
  <si>
    <t xml:space="preserve">Solid Wood Tread Stairs </t>
  </si>
  <si>
    <t>riser</t>
  </si>
  <si>
    <t xml:space="preserve">Wooden Interior Stair Handrail </t>
  </si>
  <si>
    <t>lf</t>
  </si>
  <si>
    <t xml:space="preserve">Beams,Headers &amp; Posts </t>
  </si>
  <si>
    <t xml:space="preserve">3-1/2"x11-7/8" PSL </t>
  </si>
  <si>
    <t>3-1/2"x14" PSL</t>
  </si>
  <si>
    <t>3-1/2"x9-1/2" PSL</t>
  </si>
  <si>
    <t>5-1/4"x11-7/8" PSL</t>
  </si>
  <si>
    <t>5-1/4"x14" PSL</t>
  </si>
  <si>
    <t>6x12</t>
  </si>
  <si>
    <t>7"x11-7/8" PSL</t>
  </si>
  <si>
    <t>7"x14" PSL</t>
  </si>
  <si>
    <t xml:space="preserve">4x10 </t>
  </si>
  <si>
    <t>4x12</t>
  </si>
  <si>
    <t>4x6</t>
  </si>
  <si>
    <t>4x8</t>
  </si>
  <si>
    <t>(2)-2x12</t>
  </si>
  <si>
    <t xml:space="preserve">4"x4" Wooden Post </t>
  </si>
  <si>
    <t xml:space="preserve">4"x6" Wooden Post </t>
  </si>
  <si>
    <t xml:space="preserve">6"x6" Wooden Post </t>
  </si>
  <si>
    <t xml:space="preserve">(2)2"x6" Wooden Post </t>
  </si>
  <si>
    <t>Millwork &amp; Counter tops</t>
  </si>
  <si>
    <t xml:space="preserve">Vanity Top </t>
  </si>
  <si>
    <t xml:space="preserve">Kitchen Cabinets </t>
  </si>
  <si>
    <t xml:space="preserve">Kitchen Countertop </t>
  </si>
  <si>
    <t xml:space="preserve">Pantry Countertop </t>
  </si>
  <si>
    <t xml:space="preserve">Closet Rod &amp; Shelving </t>
  </si>
  <si>
    <t xml:space="preserve">Linen Closet </t>
  </si>
  <si>
    <t>ea</t>
  </si>
  <si>
    <t>WOOD PLASTIC &amp; COMPOSITES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</si>
</sst>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42" fontId="1" fillId="2" borderId="3" xfId="0" applyNumberFormat="1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1" fontId="2" fillId="0" borderId="0" xfId="0" applyNumberFormat="1" applyFont="1" applyAlignment="1">
      <alignment horizontal="right" vertical="top"/>
    </xf>
    <xf numFmtId="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44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42" fontId="1" fillId="0" borderId="5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171450</xdr:rowOff>
    </xdr:from>
    <xdr:to>
      <xdr:col>1</xdr:col>
      <xdr:colOff>2047875</xdr:colOff>
      <xdr:row>1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5AA4F4-7934-C516-2D68-EBD04184A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71450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sqref="A1:K2"/>
    </sheetView>
  </sheetViews>
  <sheetFormatPr defaultRowHeight="15" x14ac:dyDescent="0.25"/>
  <cols>
    <col min="2" max="2" width="55.42578125" customWidth="1"/>
    <col min="8" max="8" width="11" customWidth="1"/>
    <col min="10" max="10" width="13.42578125" customWidth="1"/>
    <col min="11" max="11" width="19.42578125" customWidth="1"/>
  </cols>
  <sheetData>
    <row r="1" spans="1:11" x14ac:dyDescent="0.2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48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x14ac:dyDescent="0.25">
      <c r="A3" s="1" t="str">
        <f>IF(F3&lt;&gt;"",1+MAX($A2:A$7),"")</f>
        <v/>
      </c>
      <c r="B3" s="2" t="s">
        <v>0</v>
      </c>
      <c r="C3" s="3"/>
      <c r="D3" s="3"/>
      <c r="E3" s="3"/>
      <c r="F3" s="4"/>
      <c r="G3" s="4"/>
      <c r="H3" s="4"/>
      <c r="I3" s="2"/>
      <c r="J3" s="2"/>
      <c r="K3" s="5">
        <f>SUM(J4:J34)</f>
        <v>101894.0322</v>
      </c>
    </row>
    <row r="4" spans="1:11" ht="15.75" x14ac:dyDescent="0.25">
      <c r="A4" s="6">
        <f ca="1">IF(F4&lt;&gt;"",1+MAX($A3:A$7),"")</f>
        <v>64</v>
      </c>
      <c r="B4" s="7" t="s">
        <v>1</v>
      </c>
      <c r="C4" s="8">
        <v>3159.8020000000001</v>
      </c>
      <c r="D4" s="9">
        <v>0.1</v>
      </c>
      <c r="E4" s="8">
        <f t="shared" ref="E4:E25" si="0">C4*(1+D4)</f>
        <v>3475.7822000000006</v>
      </c>
      <c r="F4" s="10" t="s">
        <v>2</v>
      </c>
      <c r="G4" s="11">
        <v>1.2249999999999999</v>
      </c>
      <c r="H4" s="11">
        <v>2.2750000000000004</v>
      </c>
      <c r="I4" s="12">
        <f>G4+H4</f>
        <v>3.5</v>
      </c>
      <c r="J4" s="13">
        <f t="shared" ref="J4:J25" si="1">I4*E4</f>
        <v>12165.237700000001</v>
      </c>
      <c r="K4" s="14"/>
    </row>
    <row r="5" spans="1:11" ht="15.75" x14ac:dyDescent="0.25">
      <c r="A5" s="6">
        <f ca="1">IF(F5&lt;&gt;"",1+MAX($A4:A$7),"")</f>
        <v>65</v>
      </c>
      <c r="B5" s="7" t="s">
        <v>3</v>
      </c>
      <c r="C5" s="8">
        <v>3718</v>
      </c>
      <c r="D5" s="9">
        <v>0.1</v>
      </c>
      <c r="E5" s="8">
        <f t="shared" si="0"/>
        <v>4089.8</v>
      </c>
      <c r="F5" s="10" t="s">
        <v>2</v>
      </c>
      <c r="G5" s="11">
        <v>1.4</v>
      </c>
      <c r="H5" s="11">
        <v>2.6</v>
      </c>
      <c r="I5" s="12">
        <f t="shared" ref="I5:I8" si="2">G5+H5</f>
        <v>4</v>
      </c>
      <c r="J5" s="13">
        <f t="shared" si="1"/>
        <v>16359.2</v>
      </c>
      <c r="K5" s="14"/>
    </row>
    <row r="6" spans="1:11" ht="15.75" x14ac:dyDescent="0.25">
      <c r="A6" s="6">
        <f ca="1">IF(F6&lt;&gt;"",1+MAX($A5:A$7),"")</f>
        <v>66</v>
      </c>
      <c r="B6" s="7" t="s">
        <v>4</v>
      </c>
      <c r="C6" s="8">
        <v>3218</v>
      </c>
      <c r="D6" s="9">
        <v>0.1</v>
      </c>
      <c r="E6" s="8">
        <f t="shared" si="0"/>
        <v>3539.8</v>
      </c>
      <c r="F6" s="10" t="s">
        <v>2</v>
      </c>
      <c r="G6" s="11">
        <v>1.2249999999999999</v>
      </c>
      <c r="H6" s="11">
        <v>2.2750000000000004</v>
      </c>
      <c r="I6" s="12">
        <f t="shared" si="2"/>
        <v>3.5</v>
      </c>
      <c r="J6" s="13">
        <f t="shared" si="1"/>
        <v>12389.300000000001</v>
      </c>
      <c r="K6" s="14"/>
    </row>
    <row r="7" spans="1:11" ht="15.75" x14ac:dyDescent="0.25">
      <c r="A7" s="6">
        <f ca="1">IF(F7&lt;&gt;"",1+MAX($A6:A$7),"")</f>
        <v>67</v>
      </c>
      <c r="B7" s="7" t="s">
        <v>5</v>
      </c>
      <c r="C7" s="8">
        <v>45</v>
      </c>
      <c r="D7" s="9">
        <v>0.1</v>
      </c>
      <c r="E7" s="8">
        <f>C7*(1+D7)</f>
        <v>49.500000000000007</v>
      </c>
      <c r="F7" s="10" t="s">
        <v>6</v>
      </c>
      <c r="G7" s="11">
        <v>70</v>
      </c>
      <c r="H7" s="11">
        <v>130</v>
      </c>
      <c r="I7" s="12">
        <f t="shared" si="2"/>
        <v>200</v>
      </c>
      <c r="J7" s="13">
        <f>I7*E7</f>
        <v>9900.0000000000018</v>
      </c>
      <c r="K7" s="14"/>
    </row>
    <row r="8" spans="1:11" ht="15.75" x14ac:dyDescent="0.25">
      <c r="A8" s="6">
        <f ca="1">IF(F8&lt;&gt;"",1+MAX($A$7:A7),"")</f>
        <v>68</v>
      </c>
      <c r="B8" s="7" t="s">
        <v>7</v>
      </c>
      <c r="C8" s="8">
        <v>35</v>
      </c>
      <c r="D8" s="9">
        <v>0.1</v>
      </c>
      <c r="E8" s="8">
        <f>C8*(1+D8)</f>
        <v>38.5</v>
      </c>
      <c r="F8" s="10" t="s">
        <v>8</v>
      </c>
      <c r="G8" s="11">
        <v>3.5</v>
      </c>
      <c r="H8" s="11">
        <v>6.5</v>
      </c>
      <c r="I8" s="12">
        <f t="shared" si="2"/>
        <v>10</v>
      </c>
      <c r="J8" s="13">
        <f>I8*E8</f>
        <v>385</v>
      </c>
      <c r="K8" s="14"/>
    </row>
    <row r="9" spans="1:11" ht="15.75" x14ac:dyDescent="0.25">
      <c r="A9" s="6" t="str">
        <f>IF(F9&lt;&gt;"",1+MAX($A$7:A8),"")</f>
        <v/>
      </c>
      <c r="B9" s="15" t="s">
        <v>9</v>
      </c>
      <c r="C9" s="8"/>
      <c r="D9" s="9"/>
      <c r="E9" s="8"/>
      <c r="F9" s="10"/>
      <c r="G9" s="10"/>
      <c r="H9" s="10"/>
      <c r="I9" s="12"/>
      <c r="J9" s="13"/>
      <c r="K9" s="14"/>
    </row>
    <row r="10" spans="1:11" ht="15.75" x14ac:dyDescent="0.25">
      <c r="A10" s="6">
        <f ca="1">IF(F10&lt;&gt;"",1+MAX($A$7:A9),"")</f>
        <v>69</v>
      </c>
      <c r="B10" s="7" t="s">
        <v>10</v>
      </c>
      <c r="C10" s="8">
        <v>10.48</v>
      </c>
      <c r="D10" s="9">
        <v>0.1</v>
      </c>
      <c r="E10" s="8">
        <f t="shared" si="0"/>
        <v>11.528000000000002</v>
      </c>
      <c r="F10" s="10" t="s">
        <v>8</v>
      </c>
      <c r="G10" s="11">
        <v>1.575</v>
      </c>
      <c r="H10" s="11">
        <v>2.9249999999999998</v>
      </c>
      <c r="I10" s="12">
        <f>G10+H10</f>
        <v>4.5</v>
      </c>
      <c r="J10" s="13">
        <f t="shared" si="1"/>
        <v>51.876000000000012</v>
      </c>
      <c r="K10" s="14"/>
    </row>
    <row r="11" spans="1:11" ht="15.75" x14ac:dyDescent="0.25">
      <c r="A11" s="6">
        <f ca="1">IF(F11&lt;&gt;"",1+MAX($A$7:A10),"")</f>
        <v>70</v>
      </c>
      <c r="B11" s="7" t="s">
        <v>11</v>
      </c>
      <c r="C11" s="8">
        <v>16.25</v>
      </c>
      <c r="D11" s="9">
        <v>0.1</v>
      </c>
      <c r="E11" s="8">
        <f t="shared" si="0"/>
        <v>17.875</v>
      </c>
      <c r="F11" s="10" t="s">
        <v>8</v>
      </c>
      <c r="G11" s="11">
        <v>1.9249999999999998</v>
      </c>
      <c r="H11" s="11">
        <v>3.5750000000000002</v>
      </c>
      <c r="I11" s="12">
        <f t="shared" ref="I11:I27" si="3">G11+H11</f>
        <v>5.5</v>
      </c>
      <c r="J11" s="13">
        <f t="shared" si="1"/>
        <v>98.3125</v>
      </c>
      <c r="K11" s="14"/>
    </row>
    <row r="12" spans="1:11" ht="15.75" x14ac:dyDescent="0.25">
      <c r="A12" s="6">
        <f ca="1">IF(F12&lt;&gt;"",1+MAX($A$7:A11),"")</f>
        <v>71</v>
      </c>
      <c r="B12" s="7" t="s">
        <v>12</v>
      </c>
      <c r="C12" s="8">
        <v>29.18</v>
      </c>
      <c r="D12" s="9">
        <v>0.1</v>
      </c>
      <c r="E12" s="8">
        <f t="shared" si="0"/>
        <v>32.097999999999999</v>
      </c>
      <c r="F12" s="10" t="s">
        <v>8</v>
      </c>
      <c r="G12" s="11">
        <v>1.4</v>
      </c>
      <c r="H12" s="11">
        <v>2.6</v>
      </c>
      <c r="I12" s="12">
        <f t="shared" si="3"/>
        <v>4</v>
      </c>
      <c r="J12" s="13">
        <f t="shared" si="1"/>
        <v>128.392</v>
      </c>
      <c r="K12" s="14"/>
    </row>
    <row r="13" spans="1:11" ht="15.75" x14ac:dyDescent="0.25">
      <c r="A13" s="6">
        <f ca="1">IF(F13&lt;&gt;"",1+MAX($A$7:A12),"")</f>
        <v>72</v>
      </c>
      <c r="B13" s="7" t="s">
        <v>13</v>
      </c>
      <c r="C13" s="8">
        <v>48.15</v>
      </c>
      <c r="D13" s="9">
        <v>0.1</v>
      </c>
      <c r="E13" s="8">
        <f t="shared" si="0"/>
        <v>52.965000000000003</v>
      </c>
      <c r="F13" s="10" t="s">
        <v>8</v>
      </c>
      <c r="G13" s="11">
        <v>2.4499999999999997</v>
      </c>
      <c r="H13" s="11">
        <v>4.5500000000000007</v>
      </c>
      <c r="I13" s="12">
        <f t="shared" si="3"/>
        <v>7</v>
      </c>
      <c r="J13" s="13">
        <f t="shared" si="1"/>
        <v>370.755</v>
      </c>
      <c r="K13" s="14"/>
    </row>
    <row r="14" spans="1:11" ht="15.75" x14ac:dyDescent="0.25">
      <c r="A14" s="6">
        <f ca="1">IF(F14&lt;&gt;"",1+MAX($A$7:A13),"")</f>
        <v>73</v>
      </c>
      <c r="B14" s="7" t="s">
        <v>14</v>
      </c>
      <c r="C14" s="8">
        <v>11.69</v>
      </c>
      <c r="D14" s="9">
        <v>0.1</v>
      </c>
      <c r="E14" s="8">
        <f t="shared" si="0"/>
        <v>12.859</v>
      </c>
      <c r="F14" s="10" t="s">
        <v>8</v>
      </c>
      <c r="G14" s="11">
        <v>2.8</v>
      </c>
      <c r="H14" s="11">
        <v>5.2</v>
      </c>
      <c r="I14" s="12">
        <f t="shared" si="3"/>
        <v>8</v>
      </c>
      <c r="J14" s="13">
        <f t="shared" si="1"/>
        <v>102.872</v>
      </c>
      <c r="K14" s="14"/>
    </row>
    <row r="15" spans="1:11" ht="15.75" x14ac:dyDescent="0.25">
      <c r="A15" s="6">
        <f ca="1">IF(F15&lt;&gt;"",1+MAX($A$7:A14),"")</f>
        <v>74</v>
      </c>
      <c r="B15" s="7" t="s">
        <v>15</v>
      </c>
      <c r="C15" s="8">
        <v>37.119999999999997</v>
      </c>
      <c r="D15" s="9">
        <v>0.1</v>
      </c>
      <c r="E15" s="8">
        <f t="shared" si="0"/>
        <v>40.832000000000001</v>
      </c>
      <c r="F15" s="10" t="s">
        <v>8</v>
      </c>
      <c r="G15" s="11">
        <v>1.75</v>
      </c>
      <c r="H15" s="11">
        <v>3.25</v>
      </c>
      <c r="I15" s="12">
        <f t="shared" si="3"/>
        <v>5</v>
      </c>
      <c r="J15" s="13">
        <f t="shared" si="1"/>
        <v>204.16</v>
      </c>
      <c r="K15" s="14"/>
    </row>
    <row r="16" spans="1:11" ht="15.75" x14ac:dyDescent="0.25">
      <c r="A16" s="6">
        <f ca="1">IF(F16&lt;&gt;"",1+MAX($A$7:A15),"")</f>
        <v>75</v>
      </c>
      <c r="B16" s="7" t="s">
        <v>16</v>
      </c>
      <c r="C16" s="8">
        <v>21.35</v>
      </c>
      <c r="D16" s="9">
        <v>0.1</v>
      </c>
      <c r="E16" s="8">
        <f t="shared" si="0"/>
        <v>23.485000000000003</v>
      </c>
      <c r="F16" s="10" t="s">
        <v>8</v>
      </c>
      <c r="G16" s="11">
        <v>3.15</v>
      </c>
      <c r="H16" s="11">
        <v>5.85</v>
      </c>
      <c r="I16" s="12">
        <f t="shared" si="3"/>
        <v>9</v>
      </c>
      <c r="J16" s="13">
        <f t="shared" si="1"/>
        <v>211.36500000000004</v>
      </c>
      <c r="K16" s="14"/>
    </row>
    <row r="17" spans="1:11" ht="15.75" x14ac:dyDescent="0.25">
      <c r="A17" s="6">
        <f ca="1">IF(F17&lt;&gt;"",1+MAX($A$7:A16),"")</f>
        <v>76</v>
      </c>
      <c r="B17" s="7" t="s">
        <v>17</v>
      </c>
      <c r="C17" s="8">
        <v>11.53</v>
      </c>
      <c r="D17" s="9">
        <v>0.1</v>
      </c>
      <c r="E17" s="8">
        <f t="shared" si="0"/>
        <v>12.683</v>
      </c>
      <c r="F17" s="10" t="s">
        <v>8</v>
      </c>
      <c r="G17" s="11">
        <v>3.5</v>
      </c>
      <c r="H17" s="11">
        <v>6.5</v>
      </c>
      <c r="I17" s="12">
        <f t="shared" si="3"/>
        <v>10</v>
      </c>
      <c r="J17" s="13">
        <f t="shared" si="1"/>
        <v>126.83</v>
      </c>
      <c r="K17" s="14"/>
    </row>
    <row r="18" spans="1:11" ht="15.75" x14ac:dyDescent="0.25">
      <c r="A18" s="6">
        <f ca="1">IF(F18&lt;&gt;"",1+MAX($A$7:A17),"")</f>
        <v>77</v>
      </c>
      <c r="B18" s="7" t="s">
        <v>18</v>
      </c>
      <c r="C18" s="8">
        <v>45.75</v>
      </c>
      <c r="D18" s="9">
        <v>0.1</v>
      </c>
      <c r="E18" s="8">
        <f t="shared" si="0"/>
        <v>50.325000000000003</v>
      </c>
      <c r="F18" s="10" t="s">
        <v>8</v>
      </c>
      <c r="G18" s="11">
        <v>1.4</v>
      </c>
      <c r="H18" s="11">
        <v>2.6</v>
      </c>
      <c r="I18" s="12">
        <f t="shared" si="3"/>
        <v>4</v>
      </c>
      <c r="J18" s="13">
        <f t="shared" si="1"/>
        <v>201.3</v>
      </c>
      <c r="K18" s="14"/>
    </row>
    <row r="19" spans="1:11" ht="15.75" x14ac:dyDescent="0.25">
      <c r="A19" s="6">
        <f ca="1">IF(F19&lt;&gt;"",1+MAX($A$7:A18),"")</f>
        <v>78</v>
      </c>
      <c r="B19" s="7" t="s">
        <v>19</v>
      </c>
      <c r="C19" s="8">
        <v>24.75</v>
      </c>
      <c r="D19" s="9">
        <v>0.1</v>
      </c>
      <c r="E19" s="8">
        <f t="shared" si="0"/>
        <v>27.225000000000001</v>
      </c>
      <c r="F19" s="10" t="s">
        <v>8</v>
      </c>
      <c r="G19" s="11">
        <v>1.54</v>
      </c>
      <c r="H19" s="11">
        <v>2.8600000000000003</v>
      </c>
      <c r="I19" s="12">
        <f t="shared" si="3"/>
        <v>4.4000000000000004</v>
      </c>
      <c r="J19" s="13">
        <f t="shared" si="1"/>
        <v>119.79000000000002</v>
      </c>
      <c r="K19" s="14"/>
    </row>
    <row r="20" spans="1:11" ht="15.75" x14ac:dyDescent="0.25">
      <c r="A20" s="6">
        <f ca="1">IF(F20&lt;&gt;"",1+MAX($A$7:A19),"")</f>
        <v>79</v>
      </c>
      <c r="B20" s="7" t="s">
        <v>20</v>
      </c>
      <c r="C20" s="8">
        <v>96.3</v>
      </c>
      <c r="D20" s="9">
        <v>0.1</v>
      </c>
      <c r="E20" s="8">
        <f t="shared" si="0"/>
        <v>105.93</v>
      </c>
      <c r="F20" s="10" t="s">
        <v>8</v>
      </c>
      <c r="G20" s="11">
        <v>1.2249999999999999</v>
      </c>
      <c r="H20" s="11">
        <v>2.2750000000000004</v>
      </c>
      <c r="I20" s="12">
        <f t="shared" si="3"/>
        <v>3.5</v>
      </c>
      <c r="J20" s="13">
        <f t="shared" si="1"/>
        <v>370.755</v>
      </c>
      <c r="K20" s="14"/>
    </row>
    <row r="21" spans="1:11" ht="15.75" x14ac:dyDescent="0.25">
      <c r="A21" s="6">
        <f ca="1">IF(F21&lt;&gt;"",1+MAX($A$7:A20),"")</f>
        <v>80</v>
      </c>
      <c r="B21" s="7" t="s">
        <v>21</v>
      </c>
      <c r="C21" s="8">
        <v>11</v>
      </c>
      <c r="D21" s="9">
        <v>0.1</v>
      </c>
      <c r="E21" s="8">
        <f t="shared" si="0"/>
        <v>12.100000000000001</v>
      </c>
      <c r="F21" s="10" t="s">
        <v>8</v>
      </c>
      <c r="G21" s="11">
        <v>1.4</v>
      </c>
      <c r="H21" s="11">
        <v>2.6</v>
      </c>
      <c r="I21" s="12">
        <f t="shared" si="3"/>
        <v>4</v>
      </c>
      <c r="J21" s="13">
        <f t="shared" si="1"/>
        <v>48.400000000000006</v>
      </c>
      <c r="K21" s="14"/>
    </row>
    <row r="22" spans="1:11" ht="15.75" x14ac:dyDescent="0.25">
      <c r="A22" s="6">
        <f ca="1">IF(F22&lt;&gt;"",1+MAX($A$7:A21),"")</f>
        <v>81</v>
      </c>
      <c r="B22" s="7" t="s">
        <v>15</v>
      </c>
      <c r="C22" s="8">
        <v>48.45</v>
      </c>
      <c r="D22" s="9">
        <v>0.1</v>
      </c>
      <c r="E22" s="8">
        <f t="shared" si="0"/>
        <v>53.295000000000009</v>
      </c>
      <c r="F22" s="10" t="s">
        <v>8</v>
      </c>
      <c r="G22" s="11">
        <v>1.75</v>
      </c>
      <c r="H22" s="11">
        <v>3.25</v>
      </c>
      <c r="I22" s="12">
        <f t="shared" si="3"/>
        <v>5</v>
      </c>
      <c r="J22" s="13">
        <f t="shared" si="1"/>
        <v>266.47500000000002</v>
      </c>
      <c r="K22" s="14"/>
    </row>
    <row r="23" spans="1:11" ht="15.75" x14ac:dyDescent="0.25">
      <c r="A23" s="6">
        <f ca="1">IF(F23&lt;&gt;"",1+MAX($A$7:A22),"")</f>
        <v>82</v>
      </c>
      <c r="B23" s="7" t="s">
        <v>22</v>
      </c>
      <c r="C23" s="8">
        <v>4.6399999999999997</v>
      </c>
      <c r="D23" s="9">
        <v>0.1</v>
      </c>
      <c r="E23" s="8">
        <f t="shared" si="0"/>
        <v>5.1040000000000001</v>
      </c>
      <c r="F23" s="10" t="s">
        <v>8</v>
      </c>
      <c r="G23" s="11">
        <v>1.0499999999999998</v>
      </c>
      <c r="H23" s="11">
        <v>1.9500000000000002</v>
      </c>
      <c r="I23" s="12">
        <f t="shared" si="3"/>
        <v>3</v>
      </c>
      <c r="J23" s="13">
        <f t="shared" si="1"/>
        <v>15.312000000000001</v>
      </c>
      <c r="K23" s="14"/>
    </row>
    <row r="24" spans="1:11" ht="15.75" x14ac:dyDescent="0.25">
      <c r="A24" s="6">
        <f ca="1">IF(F24&lt;&gt;"",1+MAX($A$7:A23),"")</f>
        <v>83</v>
      </c>
      <c r="B24" s="7" t="s">
        <v>23</v>
      </c>
      <c r="C24" s="8">
        <f>120</f>
        <v>120</v>
      </c>
      <c r="D24" s="9">
        <v>0.1</v>
      </c>
      <c r="E24" s="8">
        <f t="shared" si="0"/>
        <v>132</v>
      </c>
      <c r="F24" s="10" t="s">
        <v>8</v>
      </c>
      <c r="G24" s="11">
        <v>2.0999999999999996</v>
      </c>
      <c r="H24" s="11">
        <v>3.9000000000000004</v>
      </c>
      <c r="I24" s="12">
        <f t="shared" si="3"/>
        <v>6</v>
      </c>
      <c r="J24" s="13">
        <f t="shared" si="1"/>
        <v>792</v>
      </c>
      <c r="K24" s="14"/>
    </row>
    <row r="25" spans="1:11" ht="15.75" x14ac:dyDescent="0.25">
      <c r="A25" s="6">
        <f ca="1">IF(F25&lt;&gt;"",1+MAX($A$7:A24),"")</f>
        <v>84</v>
      </c>
      <c r="B25" s="7" t="s">
        <v>24</v>
      </c>
      <c r="C25" s="8">
        <v>420</v>
      </c>
      <c r="D25" s="9">
        <v>0.1</v>
      </c>
      <c r="E25" s="8">
        <f t="shared" si="0"/>
        <v>462.00000000000006</v>
      </c>
      <c r="F25" s="10" t="s">
        <v>8</v>
      </c>
      <c r="G25" s="11">
        <v>2.8</v>
      </c>
      <c r="H25" s="11">
        <v>5.2</v>
      </c>
      <c r="I25" s="12">
        <f t="shared" si="3"/>
        <v>8</v>
      </c>
      <c r="J25" s="13">
        <f t="shared" si="1"/>
        <v>3696.0000000000005</v>
      </c>
      <c r="K25" s="14"/>
    </row>
    <row r="26" spans="1:11" ht="15.75" x14ac:dyDescent="0.25">
      <c r="A26" s="6">
        <f ca="1">IF(F26&lt;&gt;"",1+MAX($A$7:A25),"")</f>
        <v>85</v>
      </c>
      <c r="B26" s="7" t="s">
        <v>25</v>
      </c>
      <c r="C26" s="8">
        <v>210</v>
      </c>
      <c r="D26" s="9">
        <v>0.1</v>
      </c>
      <c r="E26" s="8">
        <f>C26*(1+D26)</f>
        <v>231.00000000000003</v>
      </c>
      <c r="F26" s="10" t="s">
        <v>8</v>
      </c>
      <c r="G26" s="11">
        <v>3.5</v>
      </c>
      <c r="H26" s="11">
        <v>6.5</v>
      </c>
      <c r="I26" s="12">
        <f t="shared" si="3"/>
        <v>10</v>
      </c>
      <c r="J26" s="13">
        <f>I26*E26</f>
        <v>2310.0000000000005</v>
      </c>
      <c r="K26" s="14"/>
    </row>
    <row r="27" spans="1:11" ht="15.75" x14ac:dyDescent="0.25">
      <c r="A27" s="6">
        <f ca="1">IF(F27&lt;&gt;"",1+MAX($A$7:A26),"")</f>
        <v>86</v>
      </c>
      <c r="B27" s="7" t="s">
        <v>26</v>
      </c>
      <c r="C27" s="8">
        <v>30</v>
      </c>
      <c r="D27" s="9">
        <v>0.1</v>
      </c>
      <c r="E27" s="8">
        <f>C27*(1+D27)</f>
        <v>33</v>
      </c>
      <c r="F27" s="10" t="s">
        <v>8</v>
      </c>
      <c r="G27" s="11">
        <v>4.1999999999999993</v>
      </c>
      <c r="H27" s="11">
        <v>7.8000000000000007</v>
      </c>
      <c r="I27" s="12">
        <f t="shared" si="3"/>
        <v>12</v>
      </c>
      <c r="J27" s="13">
        <f>I27*E27</f>
        <v>396</v>
      </c>
      <c r="K27" s="14"/>
    </row>
    <row r="28" spans="1:11" ht="15.75" x14ac:dyDescent="0.25">
      <c r="A28" s="6" t="str">
        <f>IF(F28&lt;&gt;"",1+MAX($A$7:A27),"")</f>
        <v/>
      </c>
      <c r="B28" s="16" t="s">
        <v>27</v>
      </c>
      <c r="C28" s="8"/>
      <c r="D28" s="9"/>
      <c r="E28" s="8"/>
      <c r="F28" s="10"/>
      <c r="G28" s="10"/>
      <c r="H28" s="10"/>
      <c r="I28" s="12"/>
      <c r="J28" s="13"/>
      <c r="K28" s="14"/>
    </row>
    <row r="29" spans="1:11" ht="15.75" x14ac:dyDescent="0.25">
      <c r="A29" s="6">
        <f ca="1">IF(F29&lt;&gt;"",1+MAX($A$7:A28),"")</f>
        <v>87</v>
      </c>
      <c r="B29" s="7" t="s">
        <v>28</v>
      </c>
      <c r="C29" s="8">
        <v>45</v>
      </c>
      <c r="D29" s="9">
        <v>0.1</v>
      </c>
      <c r="E29" s="8">
        <f t="shared" ref="E29:E34" si="4">C29*(1+D29)</f>
        <v>49.500000000000007</v>
      </c>
      <c r="F29" s="10" t="s">
        <v>8</v>
      </c>
      <c r="G29" s="11">
        <v>43.75</v>
      </c>
      <c r="H29" s="11">
        <v>81.25</v>
      </c>
      <c r="I29" s="12">
        <f>G29+H29</f>
        <v>125</v>
      </c>
      <c r="J29" s="13">
        <f t="shared" ref="J29:J34" si="5">I29*E29</f>
        <v>6187.5000000000009</v>
      </c>
      <c r="K29" s="14"/>
    </row>
    <row r="30" spans="1:11" ht="15.75" x14ac:dyDescent="0.25">
      <c r="A30" s="6">
        <f ca="1">IF(F30&lt;&gt;"",1+MAX($A$7:A29),"")</f>
        <v>88</v>
      </c>
      <c r="B30" s="7" t="s">
        <v>29</v>
      </c>
      <c r="C30" s="8">
        <v>45</v>
      </c>
      <c r="D30" s="9">
        <v>0.1</v>
      </c>
      <c r="E30" s="8">
        <f t="shared" si="4"/>
        <v>49.500000000000007</v>
      </c>
      <c r="F30" s="10" t="s">
        <v>8</v>
      </c>
      <c r="G30" s="11">
        <v>77</v>
      </c>
      <c r="H30" s="11">
        <v>143</v>
      </c>
      <c r="I30" s="12">
        <f t="shared" ref="I30:I34" si="6">G30+H30</f>
        <v>220</v>
      </c>
      <c r="J30" s="13">
        <f t="shared" si="5"/>
        <v>10890.000000000002</v>
      </c>
      <c r="K30" s="14"/>
    </row>
    <row r="31" spans="1:11" ht="15.75" x14ac:dyDescent="0.25">
      <c r="A31" s="6">
        <f ca="1">IF(F31&lt;&gt;"",1+MAX($A$7:A30),"")</f>
        <v>89</v>
      </c>
      <c r="B31" s="7" t="s">
        <v>30</v>
      </c>
      <c r="C31" s="8">
        <v>15</v>
      </c>
      <c r="D31" s="9">
        <v>0.1</v>
      </c>
      <c r="E31" s="8">
        <f t="shared" si="4"/>
        <v>16.5</v>
      </c>
      <c r="F31" s="10" t="s">
        <v>8</v>
      </c>
      <c r="G31" s="11">
        <v>57.749999999999993</v>
      </c>
      <c r="H31" s="11">
        <v>107.25</v>
      </c>
      <c r="I31" s="12">
        <f t="shared" si="6"/>
        <v>165</v>
      </c>
      <c r="J31" s="13">
        <f t="shared" si="5"/>
        <v>2722.5</v>
      </c>
      <c r="K31" s="14"/>
    </row>
    <row r="32" spans="1:11" ht="15.75" x14ac:dyDescent="0.25">
      <c r="A32" s="6">
        <f ca="1">IF(F32&lt;&gt;"",1+MAX($A$7:A31),"")</f>
        <v>90</v>
      </c>
      <c r="B32" s="7" t="s">
        <v>31</v>
      </c>
      <c r="C32" s="8">
        <v>25</v>
      </c>
      <c r="D32" s="9">
        <v>0.1</v>
      </c>
      <c r="E32" s="8">
        <f t="shared" si="4"/>
        <v>27.500000000000004</v>
      </c>
      <c r="F32" s="10" t="s">
        <v>8</v>
      </c>
      <c r="G32" s="11">
        <v>43.75</v>
      </c>
      <c r="H32" s="11">
        <v>81.25</v>
      </c>
      <c r="I32" s="12">
        <f t="shared" si="6"/>
        <v>125</v>
      </c>
      <c r="J32" s="13">
        <f t="shared" si="5"/>
        <v>3437.5000000000005</v>
      </c>
      <c r="K32" s="14"/>
    </row>
    <row r="33" spans="1:11" ht="15.75" x14ac:dyDescent="0.25">
      <c r="A33" s="6">
        <f ca="1">IF(F33&lt;&gt;"",1+MAX($A$7:A32),"")</f>
        <v>91</v>
      </c>
      <c r="B33" s="7" t="s">
        <v>32</v>
      </c>
      <c r="C33" s="8">
        <v>56.6</v>
      </c>
      <c r="D33" s="9">
        <v>0.1</v>
      </c>
      <c r="E33" s="8">
        <f t="shared" si="4"/>
        <v>62.260000000000005</v>
      </c>
      <c r="F33" s="10" t="s">
        <v>8</v>
      </c>
      <c r="G33" s="11">
        <v>77</v>
      </c>
      <c r="H33" s="11">
        <v>143</v>
      </c>
      <c r="I33" s="12">
        <f t="shared" si="6"/>
        <v>220</v>
      </c>
      <c r="J33" s="13">
        <f t="shared" si="5"/>
        <v>13697.2</v>
      </c>
      <c r="K33" s="14"/>
    </row>
    <row r="34" spans="1:11" ht="15.75" x14ac:dyDescent="0.25">
      <c r="A34" s="6">
        <f ca="1">IF(F34&lt;&gt;"",1+MAX($A$7:A33),"")</f>
        <v>92</v>
      </c>
      <c r="B34" s="7" t="s">
        <v>33</v>
      </c>
      <c r="C34" s="8">
        <v>5</v>
      </c>
      <c r="D34" s="9">
        <v>0</v>
      </c>
      <c r="E34" s="8">
        <f t="shared" si="4"/>
        <v>5</v>
      </c>
      <c r="F34" s="10" t="s">
        <v>34</v>
      </c>
      <c r="G34" s="11">
        <v>297.5</v>
      </c>
      <c r="H34" s="11">
        <v>552.5</v>
      </c>
      <c r="I34" s="12">
        <f t="shared" si="6"/>
        <v>850</v>
      </c>
      <c r="J34" s="13">
        <f t="shared" si="5"/>
        <v>4250</v>
      </c>
      <c r="K34" s="14"/>
    </row>
    <row r="35" spans="1:1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</sheetData>
  <mergeCells count="1">
    <mergeCell ref="A1:K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dcterms:created xsi:type="dcterms:W3CDTF">2021-04-27T20:17:54Z</dcterms:created>
  <dcterms:modified xsi:type="dcterms:W3CDTF">2023-07-14T11:48:04Z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