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ownloads\"/>
    </mc:Choice>
  </mc:AlternateContent>
  <xr:revisionPtr revIDLastSave="0" documentId="13_ncr:1_{17253C08-B769-47E8-8E9D-89409AF502D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7" i="1" l="1"/>
  <c r="J17" i="1" s="1"/>
  <c r="E17" i="1"/>
  <c r="A16" i="1"/>
  <c r="I15" i="1"/>
  <c r="E15" i="1"/>
  <c r="I14" i="1"/>
  <c r="E14" i="1"/>
  <c r="J14" i="1" s="1"/>
  <c r="I13" i="1"/>
  <c r="E13" i="1"/>
  <c r="I12" i="1"/>
  <c r="E12" i="1"/>
  <c r="J12" i="1" s="1"/>
  <c r="I11" i="1"/>
  <c r="E11" i="1"/>
  <c r="I10" i="1"/>
  <c r="E10" i="1"/>
  <c r="J10" i="1" s="1"/>
  <c r="I9" i="1"/>
  <c r="E9" i="1"/>
  <c r="I8" i="1"/>
  <c r="E8" i="1"/>
  <c r="J8" i="1" s="1"/>
  <c r="A7" i="1"/>
  <c r="A6" i="1"/>
  <c r="J9" i="1" l="1"/>
  <c r="J11" i="1"/>
  <c r="J13" i="1"/>
  <c r="J15" i="1"/>
  <c r="K6" i="1" l="1"/>
  <c r="A12" i="1"/>
  <c r="A14" i="1"/>
  <c r="A13" i="1"/>
  <c r="A11" i="1"/>
  <c r="A15" i="1"/>
  <c r="A8" i="1"/>
  <c r="A9" i="1"/>
  <c r="A10" i="1"/>
  <c r="A17" i="1"/>
</calcChain>
</file>

<file path=xl/sharedStrings.xml><?xml version="1.0" encoding="utf-8"?>
<sst xmlns="http://schemas.openxmlformats.org/spreadsheetml/2006/main" count="22" uniqueCount="16">
  <si>
    <t xml:space="preserve">THERMAL &amp; MOISTURE PROECTION </t>
  </si>
  <si>
    <t xml:space="preserve">ROOFING </t>
  </si>
  <si>
    <t>Standing Seam Metal Roof</t>
  </si>
  <si>
    <t>sf</t>
  </si>
  <si>
    <t xml:space="preserve">Metal Panels </t>
  </si>
  <si>
    <t xml:space="preserve">Htsam Underlayment </t>
  </si>
  <si>
    <t xml:space="preserve">1/4" Densdeck Prime </t>
  </si>
  <si>
    <t xml:space="preserve">2" Polyiso Rigid Insulation </t>
  </si>
  <si>
    <t xml:space="preserve">24ga.Ssdrip Flashing w/ Removable Counterflashing Painted to Match Roof Color </t>
  </si>
  <si>
    <t>lf</t>
  </si>
  <si>
    <t>Roof Gutter</t>
  </si>
  <si>
    <t>Downspots</t>
  </si>
  <si>
    <t>ea</t>
  </si>
  <si>
    <t xml:space="preserve">FAÇADE WORKS </t>
  </si>
  <si>
    <t xml:space="preserve">Cementitious Vertical Board &amp; Batten Siding </t>
  </si>
  <si>
    <t>THERMAL AND MOISTURE PROTECTION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</si>
</sst>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164" fontId="1" fillId="2" borderId="2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42" fontId="1" fillId="2" borderId="3" xfId="0" applyNumberFormat="1" applyFont="1" applyFill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1" fillId="3" borderId="5" xfId="0" applyFont="1" applyFill="1" applyBorder="1" applyAlignment="1">
      <alignment horizontal="left" vertical="top" wrapText="1"/>
    </xf>
    <xf numFmtId="41" fontId="2" fillId="0" borderId="0" xfId="0" applyNumberFormat="1" applyFont="1" applyAlignment="1">
      <alignment horizontal="right" vertical="top"/>
    </xf>
    <xf numFmtId="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42" fontId="1" fillId="0" borderId="6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horizontal="center" vertical="top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</xdr:colOff>
      <xdr:row>0</xdr:row>
      <xdr:rowOff>28575</xdr:rowOff>
    </xdr:from>
    <xdr:to>
      <xdr:col>1</xdr:col>
      <xdr:colOff>2771775</xdr:colOff>
      <xdr:row>2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FEE8BE-5105-7A39-AC58-55864FE9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28575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9"/>
  <sheetViews>
    <sheetView tabSelected="1" workbookViewId="0">
      <selection activeCell="B1" sqref="B1"/>
    </sheetView>
  </sheetViews>
  <sheetFormatPr defaultRowHeight="15" x14ac:dyDescent="0.25"/>
  <cols>
    <col min="2" max="2" width="57.5703125" customWidth="1"/>
    <col min="7" max="7" width="12" customWidth="1"/>
    <col min="8" max="8" width="10.7109375" customWidth="1"/>
    <col min="9" max="9" width="12.140625" customWidth="1"/>
    <col min="10" max="10" width="18.28515625" customWidth="1"/>
    <col min="11" max="11" width="17.85546875" customWidth="1"/>
  </cols>
  <sheetData>
    <row r="4" spans="1:11" x14ac:dyDescent="0.25">
      <c r="A4" s="17" t="s">
        <v>15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.75" x14ac:dyDescent="0.25">
      <c r="A6" s="1" t="str">
        <f>IF(F6&lt;&gt;"",1+MAX($A5:A$10),"")</f>
        <v/>
      </c>
      <c r="B6" s="2" t="s">
        <v>0</v>
      </c>
      <c r="C6" s="3"/>
      <c r="D6" s="3"/>
      <c r="E6" s="3"/>
      <c r="F6" s="4"/>
      <c r="G6" s="4"/>
      <c r="H6" s="4"/>
      <c r="I6" s="2"/>
      <c r="J6" s="2"/>
      <c r="K6" s="5">
        <f>SUM(J8:J17)</f>
        <v>115800.64800000002</v>
      </c>
    </row>
    <row r="7" spans="1:11" ht="15.75" x14ac:dyDescent="0.25">
      <c r="A7" s="6" t="str">
        <f>IF(F7&lt;&gt;"",1+MAX($A6:A$10),"")</f>
        <v/>
      </c>
      <c r="B7" s="7" t="s">
        <v>1</v>
      </c>
      <c r="C7" s="8"/>
      <c r="D7" s="9"/>
      <c r="E7" s="8"/>
      <c r="F7" s="10"/>
      <c r="G7" s="10"/>
      <c r="H7" s="10"/>
      <c r="I7" s="11"/>
      <c r="J7" s="12"/>
      <c r="K7" s="13"/>
    </row>
    <row r="8" spans="1:11" ht="15.75" x14ac:dyDescent="0.25">
      <c r="A8" s="6">
        <f ca="1">IF(F8&lt;&gt;"",1+MAX($A7:A$10),"")</f>
        <v>93</v>
      </c>
      <c r="B8" s="14" t="s">
        <v>2</v>
      </c>
      <c r="C8" s="8">
        <v>3633</v>
      </c>
      <c r="D8" s="9">
        <v>0.1</v>
      </c>
      <c r="E8" s="8">
        <f t="shared" ref="E8:E15" si="0">C8*(1+D8)</f>
        <v>3996.3</v>
      </c>
      <c r="F8" s="10" t="s">
        <v>3</v>
      </c>
      <c r="G8" s="15">
        <v>1.7625</v>
      </c>
      <c r="H8" s="15">
        <v>3.2374999999999998</v>
      </c>
      <c r="I8" s="11">
        <f>G8+H8</f>
        <v>5</v>
      </c>
      <c r="J8" s="12">
        <f t="shared" ref="J8:J15" si="1">I8*E8</f>
        <v>19981.5</v>
      </c>
      <c r="K8" s="13"/>
    </row>
    <row r="9" spans="1:11" ht="15.75" x14ac:dyDescent="0.25">
      <c r="A9" s="6">
        <f ca="1">IF(F9&lt;&gt;"",1+MAX($A8:A$10),"")</f>
        <v>94</v>
      </c>
      <c r="B9" s="14" t="s">
        <v>4</v>
      </c>
      <c r="C9" s="8">
        <v>3633</v>
      </c>
      <c r="D9" s="9">
        <v>0.1</v>
      </c>
      <c r="E9" s="8">
        <f t="shared" si="0"/>
        <v>3996.3</v>
      </c>
      <c r="F9" s="10" t="s">
        <v>3</v>
      </c>
      <c r="G9" s="15">
        <v>1.41</v>
      </c>
      <c r="H9" s="15">
        <v>2.59</v>
      </c>
      <c r="I9" s="11">
        <f t="shared" ref="I9:I17" si="2">G9+H9</f>
        <v>4</v>
      </c>
      <c r="J9" s="12">
        <f t="shared" si="1"/>
        <v>15985.2</v>
      </c>
      <c r="K9" s="13"/>
    </row>
    <row r="10" spans="1:11" ht="15.75" x14ac:dyDescent="0.25">
      <c r="A10" s="6">
        <f ca="1">IF(F10&lt;&gt;"",1+MAX($A9:A$10),"")</f>
        <v>95</v>
      </c>
      <c r="B10" s="14" t="s">
        <v>5</v>
      </c>
      <c r="C10" s="8">
        <v>3633</v>
      </c>
      <c r="D10" s="9">
        <v>0.1</v>
      </c>
      <c r="E10" s="8">
        <f t="shared" si="0"/>
        <v>3996.3</v>
      </c>
      <c r="F10" s="10" t="s">
        <v>3</v>
      </c>
      <c r="G10" s="15">
        <v>0.70499999999999996</v>
      </c>
      <c r="H10" s="15">
        <v>1.2949999999999999</v>
      </c>
      <c r="I10" s="11">
        <f t="shared" si="2"/>
        <v>2</v>
      </c>
      <c r="J10" s="12">
        <f t="shared" si="1"/>
        <v>7992.6</v>
      </c>
      <c r="K10" s="13"/>
    </row>
    <row r="11" spans="1:11" ht="15.75" x14ac:dyDescent="0.25">
      <c r="A11" s="6">
        <f ca="1">IF(F11&lt;&gt;"",1+MAX($A$10:A10),"")</f>
        <v>96</v>
      </c>
      <c r="B11" s="14" t="s">
        <v>6</v>
      </c>
      <c r="C11" s="8">
        <v>3633</v>
      </c>
      <c r="D11" s="9">
        <v>0.1</v>
      </c>
      <c r="E11" s="8">
        <f t="shared" si="0"/>
        <v>3996.3</v>
      </c>
      <c r="F11" s="10" t="s">
        <v>3</v>
      </c>
      <c r="G11" s="15">
        <v>0.35249999999999998</v>
      </c>
      <c r="H11" s="15">
        <v>0.64749999999999996</v>
      </c>
      <c r="I11" s="11">
        <f t="shared" si="2"/>
        <v>1</v>
      </c>
      <c r="J11" s="12">
        <f t="shared" si="1"/>
        <v>3996.3</v>
      </c>
      <c r="K11" s="13"/>
    </row>
    <row r="12" spans="1:11" ht="15.75" x14ac:dyDescent="0.25">
      <c r="A12" s="6">
        <f ca="1">IF(F12&lt;&gt;"",1+MAX($A$10:A11),"")</f>
        <v>97</v>
      </c>
      <c r="B12" s="14" t="s">
        <v>7</v>
      </c>
      <c r="C12" s="8">
        <v>3633</v>
      </c>
      <c r="D12" s="9">
        <v>0.1</v>
      </c>
      <c r="E12" s="8">
        <f t="shared" si="0"/>
        <v>3996.3</v>
      </c>
      <c r="F12" s="10" t="s">
        <v>3</v>
      </c>
      <c r="G12" s="15">
        <v>0.35249999999999998</v>
      </c>
      <c r="H12" s="15">
        <v>0.64749999999999996</v>
      </c>
      <c r="I12" s="11">
        <f t="shared" si="2"/>
        <v>1</v>
      </c>
      <c r="J12" s="12">
        <f t="shared" si="1"/>
        <v>3996.3</v>
      </c>
      <c r="K12" s="13"/>
    </row>
    <row r="13" spans="1:11" ht="31.5" x14ac:dyDescent="0.25">
      <c r="A13" s="6">
        <f ca="1">IF(F13&lt;&gt;"",1+MAX($A$10:A12),"")</f>
        <v>98</v>
      </c>
      <c r="B13" s="14" t="s">
        <v>8</v>
      </c>
      <c r="C13" s="8">
        <v>485</v>
      </c>
      <c r="D13" s="9">
        <v>0.1</v>
      </c>
      <c r="E13" s="8">
        <f t="shared" si="0"/>
        <v>533.5</v>
      </c>
      <c r="F13" s="10" t="s">
        <v>9</v>
      </c>
      <c r="G13" s="15">
        <v>0.52874999999999994</v>
      </c>
      <c r="H13" s="15">
        <v>0.97125000000000006</v>
      </c>
      <c r="I13" s="11">
        <f t="shared" si="2"/>
        <v>1.5</v>
      </c>
      <c r="J13" s="12">
        <f t="shared" si="1"/>
        <v>800.25</v>
      </c>
      <c r="K13" s="13"/>
    </row>
    <row r="14" spans="1:11" ht="15.75" x14ac:dyDescent="0.25">
      <c r="A14" s="6">
        <f ca="1">IF(F14&lt;&gt;"",1+MAX($A$10:A13),"")</f>
        <v>99</v>
      </c>
      <c r="B14" s="14" t="s">
        <v>10</v>
      </c>
      <c r="C14" s="8">
        <v>306.14</v>
      </c>
      <c r="D14" s="9">
        <v>0.1</v>
      </c>
      <c r="E14" s="8">
        <f t="shared" si="0"/>
        <v>336.75400000000002</v>
      </c>
      <c r="F14" s="10" t="s">
        <v>9</v>
      </c>
      <c r="G14" s="15">
        <v>1.5862499999999999</v>
      </c>
      <c r="H14" s="15">
        <v>2.9137500000000003</v>
      </c>
      <c r="I14" s="11">
        <f t="shared" si="2"/>
        <v>4.5</v>
      </c>
      <c r="J14" s="12">
        <f t="shared" si="1"/>
        <v>1515.393</v>
      </c>
      <c r="K14" s="13"/>
    </row>
    <row r="15" spans="1:11" ht="15.75" x14ac:dyDescent="0.25">
      <c r="A15" s="6">
        <f ca="1">IF(F15&lt;&gt;"",1+MAX($A$10:A14),"")</f>
        <v>100</v>
      </c>
      <c r="B15" s="14" t="s">
        <v>11</v>
      </c>
      <c r="C15" s="8">
        <v>6</v>
      </c>
      <c r="D15" s="9">
        <v>0</v>
      </c>
      <c r="E15" s="8">
        <f t="shared" si="0"/>
        <v>6</v>
      </c>
      <c r="F15" s="10" t="s">
        <v>12</v>
      </c>
      <c r="G15" s="15">
        <v>10.574999999999999</v>
      </c>
      <c r="H15" s="15">
        <v>19.425000000000001</v>
      </c>
      <c r="I15" s="11">
        <f t="shared" si="2"/>
        <v>30</v>
      </c>
      <c r="J15" s="12">
        <f t="shared" si="1"/>
        <v>180</v>
      </c>
      <c r="K15" s="13"/>
    </row>
    <row r="16" spans="1:11" ht="15.75" x14ac:dyDescent="0.25">
      <c r="A16" s="6" t="str">
        <f>IF(F16&lt;&gt;"",1+MAX($A$10:A15),"")</f>
        <v/>
      </c>
      <c r="B16" s="7" t="s">
        <v>13</v>
      </c>
      <c r="C16" s="8"/>
      <c r="D16" s="9"/>
      <c r="E16" s="8"/>
      <c r="F16" s="10"/>
      <c r="G16" s="10"/>
      <c r="H16" s="10"/>
      <c r="I16" s="11"/>
      <c r="J16" s="12"/>
      <c r="K16" s="13"/>
    </row>
    <row r="17" spans="1:11" ht="15.75" x14ac:dyDescent="0.25">
      <c r="A17" s="6">
        <f ca="1">IF(F17&lt;&gt;"",1+MAX($A$10:A16),"")</f>
        <v>101</v>
      </c>
      <c r="B17" s="14" t="s">
        <v>14</v>
      </c>
      <c r="C17" s="8">
        <v>3718.37</v>
      </c>
      <c r="D17" s="9">
        <v>0.1</v>
      </c>
      <c r="E17" s="8">
        <f>C17*(1+D17)</f>
        <v>4090.2070000000003</v>
      </c>
      <c r="F17" s="10" t="s">
        <v>3</v>
      </c>
      <c r="G17" s="15">
        <v>5.2874999999999996</v>
      </c>
      <c r="H17" s="15">
        <v>9.7125000000000004</v>
      </c>
      <c r="I17" s="11">
        <f t="shared" si="2"/>
        <v>15</v>
      </c>
      <c r="J17" s="12">
        <f>I17*E17</f>
        <v>61353.105000000003</v>
      </c>
      <c r="K17" s="13"/>
    </row>
    <row r="18" spans="1:11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</sheetData>
  <sheetProtection algorithmName="SHA-512" hashValue="rjFuAoLx1ZVNLSUI86q+YZVxPcsHTrupoGZutP2/q9enEHhZwRNM5+i3ZY6gC4Wdl2/2Vy1GMWEV1pM2A8a9cA==" saltValue="GkYVnHCS8erVqr2ySTc1EA==" spinCount="100000" sheet="1" objects="1" scenarios="1" selectLockedCells="1" selectUnlockedCells="1"/>
  <mergeCells count="1">
    <mergeCell ref="A4:K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dcterms:created xsi:type="dcterms:W3CDTF">2021-04-27T20:21:44Z</dcterms:created>
  <dcterms:modified xsi:type="dcterms:W3CDTF">2023-07-14T11:44:52Z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