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8BB19574-87C9-4F3B-8030-084C0F3355F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I16" i="1" s="1"/>
  <c r="F15" i="1"/>
  <c r="I15" i="1" s="1"/>
  <c r="F14" i="1"/>
  <c r="I14" i="1" s="1"/>
  <c r="I13" i="1"/>
  <c r="F13" i="1"/>
  <c r="A12" i="1"/>
  <c r="I11" i="1"/>
  <c r="F11" i="1"/>
  <c r="F10" i="1"/>
  <c r="I10" i="1" s="1"/>
  <c r="A9" i="1"/>
  <c r="D8" i="1"/>
  <c r="F8" i="1" s="1"/>
  <c r="I8" i="1" s="1"/>
  <c r="D7" i="1"/>
  <c r="F7" i="1" s="1"/>
  <c r="I7" i="1" s="1"/>
  <c r="F6" i="1"/>
  <c r="I6" i="1" s="1"/>
  <c r="D6" i="1"/>
  <c r="D5" i="1"/>
  <c r="F5" i="1" s="1"/>
  <c r="I5" i="1" s="1"/>
  <c r="J3" i="1" l="1"/>
  <c r="A8" i="1"/>
  <c r="A7" i="1"/>
  <c r="A6" i="1"/>
  <c r="A5" i="1"/>
  <c r="A13" i="1"/>
  <c r="A11" i="1"/>
  <c r="A14" i="1"/>
  <c r="A16" i="1"/>
  <c r="A10" i="1"/>
  <c r="A15" i="1"/>
</calcChain>
</file>

<file path=xl/sharedStrings.xml><?xml version="1.0" encoding="utf-8"?>
<sst xmlns="http://schemas.openxmlformats.org/spreadsheetml/2006/main" count="26" uniqueCount="19">
  <si>
    <t>DIV-05</t>
  </si>
  <si>
    <t xml:space="preserve">METALS </t>
  </si>
  <si>
    <t xml:space="preserve">LIGHT GUAGE FRAMING </t>
  </si>
  <si>
    <t>6" Thick Metal Stud Framing @ 16"o.c at Exterior Brick Veneer Wall</t>
  </si>
  <si>
    <t>SF</t>
  </si>
  <si>
    <t>3-5/8" Thick Metal Stud Framing @ 16"o.c at Exterior Eifs Wall</t>
  </si>
  <si>
    <t xml:space="preserve">3-5/8" Thick Metal Stud Framing @ 16"o.c Typical at Interior Partitions </t>
  </si>
  <si>
    <t xml:space="preserve">6" Thick Metal Stud Framing @ 16"o.c Typical at Interior Partitions </t>
  </si>
  <si>
    <t xml:space="preserve">STRUCTURAL STEEL FRAMING </t>
  </si>
  <si>
    <t>Provide L3x2 Under all Edges of RTU &amp; Around Duct Penetrations</t>
  </si>
  <si>
    <t>EA</t>
  </si>
  <si>
    <t>L1.5xL1.5x1/4 (Ea Side of Joists welded to Joists to top chord)</t>
  </si>
  <si>
    <t xml:space="preserve">ARCHITECTURAL METALS </t>
  </si>
  <si>
    <t>Chain link Fence</t>
  </si>
  <si>
    <t>LF</t>
  </si>
  <si>
    <t xml:space="preserve">Wrap Existing Columns in Break Metal to Match Color w/ Storefront </t>
  </si>
  <si>
    <t xml:space="preserve">Steel Grating at Trench </t>
  </si>
  <si>
    <t xml:space="preserve">Break Metal Cap to Match Storefront at Brick Monument Sign Pilaster </t>
  </si>
  <si>
    <t>METALS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</si>
</sst>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_(&quot;$&quot;* #,##0.0_);_(&quot;$&quot;* \(#,##0.0\);_(&quot;$&quot;* &quot;-&quot;??_);_(@_)"/>
    <numFmt numFmtId="165" formatCode="_(&quot;$&quot;* #,##0_);_(&quot;$&quot;* \(#,##0\);_(&quot;$&quot;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indexed="6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23">
    <xf numFmtId="0" fontId="0" fillId="0" borderId="0" xfId="0"/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vertical="center"/>
    </xf>
    <xf numFmtId="0" fontId="3" fillId="2" borderId="4" xfId="1" applyFont="1" applyBorder="1" applyAlignment="1">
      <alignment horizontal="center" vertical="center"/>
    </xf>
    <xf numFmtId="42" fontId="3" fillId="2" borderId="3" xfId="1" applyNumberFormat="1" applyFont="1" applyBorder="1" applyAlignment="1">
      <alignment vertical="center"/>
    </xf>
    <xf numFmtId="1" fontId="4" fillId="4" borderId="6" xfId="2" applyNumberFormat="1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justify" vertical="center" wrapText="1"/>
    </xf>
    <xf numFmtId="41" fontId="4" fillId="4" borderId="5" xfId="2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4" borderId="5" xfId="2" applyNumberFormat="1" applyFont="1" applyFill="1" applyBorder="1" applyAlignment="1">
      <alignment horizontal="right" vertical="center"/>
    </xf>
    <xf numFmtId="165" fontId="4" fillId="4" borderId="5" xfId="2" applyNumberFormat="1" applyFont="1" applyFill="1" applyBorder="1" applyAlignment="1" applyProtection="1">
      <alignment horizontal="left" vertical="center"/>
    </xf>
    <xf numFmtId="42" fontId="5" fillId="4" borderId="8" xfId="2" applyNumberFormat="1" applyFont="1" applyFill="1" applyBorder="1" applyAlignment="1" applyProtection="1">
      <alignment horizontal="left" vertical="center"/>
    </xf>
    <xf numFmtId="0" fontId="4" fillId="4" borderId="7" xfId="2" applyFont="1" applyFill="1" applyBorder="1" applyAlignment="1">
      <alignment horizontal="justify" vertical="center" wrapText="1"/>
    </xf>
    <xf numFmtId="9" fontId="4" fillId="4" borderId="5" xfId="2" applyNumberFormat="1" applyFont="1" applyFill="1" applyBorder="1" applyAlignment="1">
      <alignment horizontal="right" vertical="center"/>
    </xf>
    <xf numFmtId="41" fontId="4" fillId="4" borderId="5" xfId="2" applyNumberFormat="1" applyFont="1" applyFill="1" applyBorder="1" applyAlignment="1">
      <alignment horizontal="right" vertical="center"/>
    </xf>
    <xf numFmtId="0" fontId="4" fillId="4" borderId="5" xfId="2" applyFont="1" applyFill="1" applyBorder="1" applyAlignment="1">
      <alignment horizontal="center" vertical="center"/>
    </xf>
    <xf numFmtId="1" fontId="4" fillId="4" borderId="9" xfId="2" applyNumberFormat="1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justify" vertical="center" wrapText="1"/>
    </xf>
    <xf numFmtId="0" fontId="0" fillId="5" borderId="0" xfId="0" applyFill="1"/>
    <xf numFmtId="0" fontId="6" fillId="5" borderId="0" xfId="0" applyFont="1" applyFill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</cellXfs>
  <cellStyles count="3">
    <cellStyle name="Normal" xfId="0" builtinId="0"/>
    <cellStyle name="Note" xfId="2" builtinId="1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142875</xdr:rowOff>
    </xdr:from>
    <xdr:to>
      <xdr:col>2</xdr:col>
      <xdr:colOff>1619250</xdr:colOff>
      <xdr:row>1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3B1C3-7AF2-F050-15FA-00D8DC03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2875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sqref="A1:J2"/>
    </sheetView>
  </sheetViews>
  <sheetFormatPr defaultRowHeight="15" x14ac:dyDescent="0.25"/>
  <cols>
    <col min="3" max="3" width="45.5703125" customWidth="1"/>
    <col min="4" max="4" width="11" customWidth="1"/>
    <col min="5" max="5" width="12" customWidth="1"/>
    <col min="6" max="6" width="11.85546875" customWidth="1"/>
    <col min="7" max="7" width="10.7109375" customWidth="1"/>
    <col min="8" max="8" width="10.28515625" customWidth="1"/>
    <col min="9" max="10" width="15.140625" customWidth="1"/>
  </cols>
  <sheetData>
    <row r="1" spans="1:10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51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1"/>
      <c r="B3" s="1" t="s">
        <v>0</v>
      </c>
      <c r="C3" s="2" t="s">
        <v>1</v>
      </c>
      <c r="D3" s="3"/>
      <c r="E3" s="2"/>
      <c r="F3" s="2"/>
      <c r="G3" s="2"/>
      <c r="H3" s="2"/>
      <c r="I3" s="2"/>
      <c r="J3" s="4">
        <f>SUM(I5:I16)</f>
        <v>79160.522749999989</v>
      </c>
    </row>
    <row r="4" spans="1:10" ht="15.75" x14ac:dyDescent="0.25">
      <c r="A4" s="5"/>
      <c r="B4" s="5"/>
      <c r="C4" s="6" t="s">
        <v>2</v>
      </c>
      <c r="D4" s="7"/>
      <c r="E4" s="8"/>
      <c r="F4" s="9"/>
      <c r="G4" s="10"/>
      <c r="H4" s="11"/>
      <c r="I4" s="12"/>
      <c r="J4" s="13"/>
    </row>
    <row r="5" spans="1:10" ht="31.5" x14ac:dyDescent="0.25">
      <c r="A5" s="5">
        <f ca="1">IF(G5&lt;&gt;"",1+MAX($A4:A$10),"")</f>
        <v>23</v>
      </c>
      <c r="B5" s="5"/>
      <c r="C5" s="14" t="s">
        <v>3</v>
      </c>
      <c r="D5" s="7">
        <f>26.42*12</f>
        <v>317.04000000000002</v>
      </c>
      <c r="E5" s="15">
        <v>0.1</v>
      </c>
      <c r="F5" s="16">
        <f>D5*(1+E5)</f>
        <v>348.74400000000003</v>
      </c>
      <c r="G5" s="17" t="s">
        <v>4</v>
      </c>
      <c r="H5" s="11">
        <v>5</v>
      </c>
      <c r="I5" s="12">
        <f>(H5)*F5</f>
        <v>1743.7200000000003</v>
      </c>
      <c r="J5" s="13"/>
    </row>
    <row r="6" spans="1:10" ht="31.5" x14ac:dyDescent="0.25">
      <c r="A6" s="5">
        <f ca="1">IF(G6&lt;&gt;"",1+MAX($A5:A$10),"")</f>
        <v>24</v>
      </c>
      <c r="B6" s="5"/>
      <c r="C6" s="14" t="s">
        <v>5</v>
      </c>
      <c r="D6" s="7">
        <f>59.09*12</f>
        <v>709.08</v>
      </c>
      <c r="E6" s="15">
        <v>0.1</v>
      </c>
      <c r="F6" s="16">
        <f>D6*(1+E6)</f>
        <v>779.98800000000006</v>
      </c>
      <c r="G6" s="17" t="s">
        <v>4</v>
      </c>
      <c r="H6" s="11">
        <v>2.75</v>
      </c>
      <c r="I6" s="12">
        <f>(H6)*F6</f>
        <v>2144.9670000000001</v>
      </c>
      <c r="J6" s="13"/>
    </row>
    <row r="7" spans="1:10" ht="31.5" x14ac:dyDescent="0.25">
      <c r="A7" s="5">
        <f ca="1">IF(G7&lt;&gt;"",1+MAX($A6:A$10),"")</f>
        <v>25</v>
      </c>
      <c r="B7" s="5"/>
      <c r="C7" s="14" t="s">
        <v>6</v>
      </c>
      <c r="D7" s="7">
        <f>(597.35+1078.38+27.91+38.09)*11</f>
        <v>19159.03</v>
      </c>
      <c r="E7" s="15">
        <v>0.1</v>
      </c>
      <c r="F7" s="16">
        <f t="shared" ref="F7:F8" si="0">D7*(1+E7)</f>
        <v>21074.933000000001</v>
      </c>
      <c r="G7" s="17" t="s">
        <v>4</v>
      </c>
      <c r="H7" s="11">
        <v>2.75</v>
      </c>
      <c r="I7" s="12">
        <f t="shared" ref="I7:I8" si="1">(H7)*F7</f>
        <v>57956.065750000002</v>
      </c>
      <c r="J7" s="13"/>
    </row>
    <row r="8" spans="1:10" ht="31.5" x14ac:dyDescent="0.25">
      <c r="A8" s="5">
        <f ca="1">IF(G8&lt;&gt;"",1+MAX($A7:A$10),"")</f>
        <v>26</v>
      </c>
      <c r="B8" s="5"/>
      <c r="C8" s="14" t="s">
        <v>7</v>
      </c>
      <c r="D8" s="7">
        <f>97.19*11</f>
        <v>1069.0899999999999</v>
      </c>
      <c r="E8" s="15">
        <v>0.1</v>
      </c>
      <c r="F8" s="16">
        <f t="shared" si="0"/>
        <v>1175.999</v>
      </c>
      <c r="G8" s="17" t="s">
        <v>4</v>
      </c>
      <c r="H8" s="11">
        <v>5</v>
      </c>
      <c r="I8" s="12">
        <f t="shared" si="1"/>
        <v>5879.9949999999999</v>
      </c>
      <c r="J8" s="13"/>
    </row>
    <row r="9" spans="1:10" ht="15.75" x14ac:dyDescent="0.25">
      <c r="A9" s="5" t="str">
        <f>IF(G9&lt;&gt;"",1+MAX($A8:A$10),"")</f>
        <v/>
      </c>
      <c r="B9" s="5"/>
      <c r="C9" s="6" t="s">
        <v>8</v>
      </c>
      <c r="D9" s="7"/>
      <c r="E9" s="15"/>
      <c r="F9" s="16"/>
      <c r="G9" s="17"/>
      <c r="H9" s="11"/>
      <c r="I9" s="12"/>
      <c r="J9" s="13"/>
    </row>
    <row r="10" spans="1:10" ht="31.5" x14ac:dyDescent="0.25">
      <c r="A10" s="5">
        <f ca="1">IF(G10&lt;&gt;"",1+MAX($A9:A$10),"")</f>
        <v>27</v>
      </c>
      <c r="B10" s="5"/>
      <c r="C10" s="14" t="s">
        <v>9</v>
      </c>
      <c r="D10" s="7">
        <v>8</v>
      </c>
      <c r="E10" s="15">
        <v>0</v>
      </c>
      <c r="F10" s="16">
        <f t="shared" ref="F10:F11" si="2">D10*(1+E10)</f>
        <v>8</v>
      </c>
      <c r="G10" s="17" t="s">
        <v>10</v>
      </c>
      <c r="H10" s="11">
        <v>350</v>
      </c>
      <c r="I10" s="12">
        <f t="shared" ref="I10:I11" si="3">(H10)*F10</f>
        <v>2800</v>
      </c>
      <c r="J10" s="13"/>
    </row>
    <row r="11" spans="1:10" ht="31.5" x14ac:dyDescent="0.25">
      <c r="A11" s="5">
        <f ca="1">IF(G11&lt;&gt;"",1+MAX($A$10:A10),"")</f>
        <v>28</v>
      </c>
      <c r="B11" s="5"/>
      <c r="C11" s="14" t="s">
        <v>11</v>
      </c>
      <c r="D11" s="7">
        <v>8</v>
      </c>
      <c r="E11" s="15">
        <v>0</v>
      </c>
      <c r="F11" s="16">
        <f t="shared" si="2"/>
        <v>8</v>
      </c>
      <c r="G11" s="17" t="s">
        <v>10</v>
      </c>
      <c r="H11" s="11">
        <v>250</v>
      </c>
      <c r="I11" s="12">
        <f t="shared" si="3"/>
        <v>2000</v>
      </c>
      <c r="J11" s="13"/>
    </row>
    <row r="12" spans="1:10" ht="15.75" x14ac:dyDescent="0.25">
      <c r="A12" s="5" t="str">
        <f>IF(G12&lt;&gt;"",1+MAX($A$10:A11),"")</f>
        <v/>
      </c>
      <c r="B12" s="5"/>
      <c r="C12" s="6" t="s">
        <v>12</v>
      </c>
      <c r="D12" s="7"/>
      <c r="E12" s="15"/>
      <c r="F12" s="16"/>
      <c r="G12" s="17"/>
      <c r="H12" s="11"/>
      <c r="I12" s="12"/>
      <c r="J12" s="13"/>
    </row>
    <row r="13" spans="1:10" ht="15.75" x14ac:dyDescent="0.25">
      <c r="A13" s="5">
        <f ca="1">IF(G13&lt;&gt;"",1+MAX($A$10:A12),"")</f>
        <v>29</v>
      </c>
      <c r="B13" s="5"/>
      <c r="C13" s="14" t="s">
        <v>13</v>
      </c>
      <c r="D13" s="7">
        <v>40.25</v>
      </c>
      <c r="E13" s="15">
        <v>0.1</v>
      </c>
      <c r="F13" s="16">
        <f t="shared" ref="F13:F16" si="4">D13*(1+E13)</f>
        <v>44.275000000000006</v>
      </c>
      <c r="G13" s="17" t="s">
        <v>14</v>
      </c>
      <c r="H13" s="11">
        <v>75</v>
      </c>
      <c r="I13" s="12">
        <f t="shared" ref="I13:I16" si="5">(H13)*F13</f>
        <v>3320.6250000000005</v>
      </c>
      <c r="J13" s="13"/>
    </row>
    <row r="14" spans="1:10" ht="31.5" x14ac:dyDescent="0.25">
      <c r="A14" s="5">
        <f ca="1">IF(G14&lt;&gt;"",1+MAX($A$10:A13),"")</f>
        <v>30</v>
      </c>
      <c r="B14" s="5"/>
      <c r="C14" s="14" t="s">
        <v>15</v>
      </c>
      <c r="D14" s="7">
        <v>14</v>
      </c>
      <c r="E14" s="15">
        <v>0</v>
      </c>
      <c r="F14" s="16">
        <f t="shared" si="4"/>
        <v>14</v>
      </c>
      <c r="G14" s="17" t="s">
        <v>10</v>
      </c>
      <c r="H14" s="11">
        <v>150</v>
      </c>
      <c r="I14" s="12">
        <f t="shared" si="5"/>
        <v>2100</v>
      </c>
      <c r="J14" s="13"/>
    </row>
    <row r="15" spans="1:10" ht="15.75" x14ac:dyDescent="0.25">
      <c r="A15" s="5">
        <f ca="1">IF(G15&lt;&gt;"",1+MAX($A$10:A14),"")</f>
        <v>31</v>
      </c>
      <c r="B15" s="5"/>
      <c r="C15" s="14" t="s">
        <v>16</v>
      </c>
      <c r="D15" s="7">
        <v>35.75</v>
      </c>
      <c r="E15" s="15">
        <v>0.1</v>
      </c>
      <c r="F15" s="16">
        <f t="shared" si="4"/>
        <v>39.325000000000003</v>
      </c>
      <c r="G15" s="17" t="s">
        <v>14</v>
      </c>
      <c r="H15" s="11">
        <v>22</v>
      </c>
      <c r="I15" s="12">
        <f t="shared" si="5"/>
        <v>865.15000000000009</v>
      </c>
      <c r="J15" s="13"/>
    </row>
    <row r="16" spans="1:10" ht="31.5" x14ac:dyDescent="0.25">
      <c r="A16" s="5">
        <f ca="1">IF(G16&lt;&gt;"",1+MAX($A$10:A15),"")</f>
        <v>32</v>
      </c>
      <c r="B16" s="18"/>
      <c r="C16" s="19" t="s">
        <v>17</v>
      </c>
      <c r="D16" s="7">
        <v>1</v>
      </c>
      <c r="E16" s="15">
        <v>0</v>
      </c>
      <c r="F16" s="16">
        <f t="shared" si="4"/>
        <v>1</v>
      </c>
      <c r="G16" s="17" t="s">
        <v>10</v>
      </c>
      <c r="H16" s="11">
        <v>350</v>
      </c>
      <c r="I16" s="12">
        <f t="shared" si="5"/>
        <v>350</v>
      </c>
      <c r="J16" s="13"/>
    </row>
    <row r="17" spans="1:10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</row>
  </sheetData>
  <sheetProtection algorithmName="SHA-512" hashValue="k8zmpKFohxxxobFBbFv3XWUHfpvpiQF/rAzMMNL67f6LlclLYnrlQf7yjFjN9rOhHMcGaNt2WpbZuoUR9JLWiQ==" saltValue="GB6JOVqHdgt4zSqnkhUHDg==" spinCount="100000" sheet="1" objects="1" scenarios="1" selectLockedCells="1" selectUnlockedCells="1"/>
  <mergeCells count="1">
    <mergeCell ref="A1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2021-04-27T20:12:16Z</dcterms:created>
  <dcterms:modified xsi:type="dcterms:W3CDTF">2023-07-14T11:51:08Z</dcterms:modified>
</cp:coreProperties>
</file>