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filterPrivacy="1" codeName="ThisWorkbook" defaultThemeVersion="124226"/>
  <xr:revisionPtr revIDLastSave="0" documentId="13_ncr:1_{ED78CEF8-BDCE-4ADE-8F9F-8560C6AEA657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TAIL" sheetId="11" r:id="rId1"/>
  </sheets>
  <definedNames>
    <definedName name="_xlnm._FilterDatabase" localSheetId="0" hidden="1">DETAIL!$A$8:$J$106</definedName>
    <definedName name="_xlnm.Print_Area" localSheetId="0">DETAIL!$A$1:$J$111</definedName>
    <definedName name="_xlnm.Print_Titles" localSheetId="0">DETAIL!$8:$8</definedName>
  </definedNames>
  <calcPr calcId="191029"/>
</workbook>
</file>

<file path=xl/calcChain.xml><?xml version="1.0" encoding="utf-8"?>
<calcChain xmlns="http://schemas.openxmlformats.org/spreadsheetml/2006/main">
  <c r="F104" i="11" l="1"/>
  <c r="I104" i="11" s="1"/>
  <c r="F100" i="11"/>
  <c r="I100" i="11" s="1"/>
  <c r="F103" i="11"/>
  <c r="I103" i="11" s="1"/>
  <c r="F57" i="11"/>
  <c r="I57" i="11" s="1"/>
  <c r="F83" i="11"/>
  <c r="I83" i="11" s="1"/>
  <c r="F82" i="11"/>
  <c r="I82" i="11" s="1"/>
  <c r="F81" i="11"/>
  <c r="I81" i="11" s="1"/>
  <c r="F80" i="11"/>
  <c r="I80" i="11" s="1"/>
  <c r="F79" i="11"/>
  <c r="I79" i="11" s="1"/>
  <c r="F78" i="11"/>
  <c r="I78" i="11" s="1"/>
  <c r="F77" i="11"/>
  <c r="I77" i="11" s="1"/>
  <c r="F76" i="11"/>
  <c r="I76" i="11" s="1"/>
  <c r="F75" i="11"/>
  <c r="I75" i="11" s="1"/>
  <c r="F74" i="11"/>
  <c r="I74" i="11" s="1"/>
  <c r="F73" i="11"/>
  <c r="I73" i="11" s="1"/>
  <c r="F72" i="11"/>
  <c r="I72" i="11" s="1"/>
  <c r="F71" i="11"/>
  <c r="I71" i="11" s="1"/>
  <c r="F70" i="11"/>
  <c r="I70" i="11" s="1"/>
  <c r="F69" i="11"/>
  <c r="I69" i="11" s="1"/>
  <c r="F68" i="11"/>
  <c r="I68" i="11" s="1"/>
  <c r="F67" i="11"/>
  <c r="I67" i="11" s="1"/>
  <c r="F66" i="11"/>
  <c r="I66" i="11" s="1"/>
  <c r="F65" i="11"/>
  <c r="I65" i="11" s="1"/>
  <c r="F64" i="11"/>
  <c r="I64" i="11" s="1"/>
  <c r="F63" i="11"/>
  <c r="I63" i="11" s="1"/>
  <c r="F62" i="11"/>
  <c r="I62" i="11" s="1"/>
  <c r="F61" i="11"/>
  <c r="I61" i="11" s="1"/>
  <c r="F60" i="11"/>
  <c r="I60" i="11" s="1"/>
  <c r="F59" i="11"/>
  <c r="I59" i="11" s="1"/>
  <c r="F58" i="11"/>
  <c r="I58" i="11" s="1"/>
  <c r="F56" i="11"/>
  <c r="I56" i="11" s="1"/>
  <c r="F55" i="11"/>
  <c r="I55" i="11" s="1"/>
  <c r="F54" i="11"/>
  <c r="I54" i="11" s="1"/>
  <c r="F53" i="11"/>
  <c r="I53" i="11" s="1"/>
  <c r="F52" i="11"/>
  <c r="I52" i="11" s="1"/>
  <c r="F51" i="11"/>
  <c r="I51" i="11" s="1"/>
  <c r="F50" i="11"/>
  <c r="I50" i="11" s="1"/>
  <c r="D24" i="11"/>
  <c r="F24" i="11" s="1"/>
  <c r="I24" i="11" s="1"/>
  <c r="F96" i="11"/>
  <c r="I96" i="11" s="1"/>
  <c r="F95" i="11"/>
  <c r="I95" i="11" s="1"/>
  <c r="F94" i="11"/>
  <c r="I94" i="11" s="1"/>
  <c r="F91" i="11"/>
  <c r="I91" i="11" s="1"/>
  <c r="F90" i="11"/>
  <c r="I90" i="11" s="1"/>
  <c r="F89" i="11"/>
  <c r="I89" i="11" s="1"/>
  <c r="F86" i="11"/>
  <c r="I86" i="11" s="1"/>
  <c r="F47" i="11"/>
  <c r="I47" i="11" s="1"/>
  <c r="F46" i="11"/>
  <c r="I46" i="11" s="1"/>
  <c r="F45" i="11"/>
  <c r="I45" i="11" s="1"/>
  <c r="F44" i="11"/>
  <c r="I44" i="11" s="1"/>
  <c r="F43" i="11"/>
  <c r="I43" i="11" s="1"/>
  <c r="F42" i="11"/>
  <c r="I42" i="11" s="1"/>
  <c r="F41" i="11"/>
  <c r="I41" i="11" s="1"/>
  <c r="F40" i="11"/>
  <c r="I40" i="11" s="1"/>
  <c r="F39" i="11"/>
  <c r="I39" i="11" s="1"/>
  <c r="F38" i="11"/>
  <c r="I38" i="11" s="1"/>
  <c r="F37" i="11"/>
  <c r="I37" i="11" s="1"/>
  <c r="F36" i="11"/>
  <c r="I36" i="11" s="1"/>
  <c r="F35" i="11"/>
  <c r="I35" i="11" s="1"/>
  <c r="F34" i="11"/>
  <c r="I34" i="11" s="1"/>
  <c r="F33" i="11"/>
  <c r="I33" i="11" s="1"/>
  <c r="F102" i="11"/>
  <c r="I102" i="11" s="1"/>
  <c r="F101" i="11"/>
  <c r="I101" i="11" s="1"/>
  <c r="F99" i="11"/>
  <c r="I99" i="11" s="1"/>
  <c r="F32" i="11"/>
  <c r="I32" i="11" s="1"/>
  <c r="F27" i="11"/>
  <c r="I27" i="11" s="1"/>
  <c r="F26" i="11"/>
  <c r="I26" i="11" s="1"/>
  <c r="F23" i="11"/>
  <c r="I23" i="11" s="1"/>
  <c r="F25" i="11"/>
  <c r="I25" i="11" s="1"/>
  <c r="F22" i="11"/>
  <c r="I22" i="11" s="1"/>
  <c r="F19" i="11"/>
  <c r="I19" i="11" s="1"/>
  <c r="F21" i="11"/>
  <c r="I21" i="11" s="1"/>
  <c r="F20" i="11"/>
  <c r="I20" i="11" s="1"/>
  <c r="F15" i="11"/>
  <c r="I15" i="11" s="1"/>
  <c r="A10" i="11"/>
  <c r="F28" i="11" l="1"/>
  <c r="I28" i="11" s="1"/>
  <c r="F17" i="11"/>
  <c r="I17" i="11" s="1"/>
  <c r="F16" i="11"/>
  <c r="I16" i="11" s="1"/>
  <c r="F18" i="11"/>
  <c r="I18" i="11" s="1"/>
  <c r="F29" i="11" l="1"/>
  <c r="I29" i="11" s="1"/>
  <c r="F14" i="11"/>
  <c r="I14" i="11" s="1"/>
  <c r="J11" i="11" l="1"/>
  <c r="A11" i="11"/>
  <c r="A12" i="11"/>
  <c r="A13" i="11"/>
  <c r="A105" i="11" l="1"/>
  <c r="J106" i="11" l="1"/>
  <c r="I106" i="11"/>
  <c r="A14" i="11"/>
  <c r="A15" i="11" l="1"/>
  <c r="A16" i="11" l="1"/>
  <c r="A17" i="11" l="1"/>
  <c r="A18" i="11" l="1"/>
  <c r="A19" i="11" l="1"/>
  <c r="A20" i="11" l="1"/>
  <c r="A21" i="11" l="1"/>
  <c r="A22" i="11" l="1"/>
  <c r="A23" i="11" l="1"/>
  <c r="A24" i="11" s="1"/>
  <c r="A25" i="11" s="1"/>
  <c r="A26" i="11" s="1"/>
  <c r="A27" i="11" l="1"/>
  <c r="A28" i="11" s="1"/>
  <c r="A29" i="11" s="1"/>
  <c r="A32" i="11" s="1"/>
  <c r="A33" i="11" l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6" i="11" s="1"/>
  <c r="A89" i="11" s="1"/>
  <c r="A90" i="11" s="1"/>
  <c r="A91" i="11" s="1"/>
  <c r="A94" i="11" s="1"/>
  <c r="A95" i="11" s="1"/>
  <c r="A96" i="11" s="1"/>
  <c r="A99" i="11" l="1"/>
  <c r="A100" i="11" s="1"/>
  <c r="A101" i="11" s="1"/>
  <c r="A102" i="11" s="1"/>
  <c r="A103" i="11" s="1"/>
  <c r="A104" i="11" s="1"/>
</calcChain>
</file>

<file path=xl/sharedStrings.xml><?xml version="1.0" encoding="utf-8"?>
<sst xmlns="http://schemas.openxmlformats.org/spreadsheetml/2006/main" count="183" uniqueCount="106">
  <si>
    <t>UNIT</t>
  </si>
  <si>
    <t>DESCRIPTION</t>
  </si>
  <si>
    <t>TRADE COST</t>
  </si>
  <si>
    <t>ITEM #</t>
  </si>
  <si>
    <t>QTY.</t>
  </si>
  <si>
    <t>ITEM COST</t>
  </si>
  <si>
    <t>Date:</t>
  </si>
  <si>
    <t>Project:</t>
  </si>
  <si>
    <t>CSI SECT</t>
  </si>
  <si>
    <t>QTY WITH
WASTAGE</t>
  </si>
  <si>
    <t>WASTAGE</t>
  </si>
  <si>
    <t>SF</t>
  </si>
  <si>
    <t>LF</t>
  </si>
  <si>
    <t>BASE BID</t>
  </si>
  <si>
    <t xml:space="preserve">MISC ITEMS </t>
  </si>
  <si>
    <t>TOTAL UNIT COST</t>
  </si>
  <si>
    <t>DIV-32</t>
  </si>
  <si>
    <t xml:space="preserve">EXTERIOR IMPROVEMENTS </t>
  </si>
  <si>
    <t xml:space="preserve">PLANTING IRRIGATION </t>
  </si>
  <si>
    <t xml:space="preserve">Subsurface Drip Start Connection </t>
  </si>
  <si>
    <t>Manual Flush Valve,Hunter</t>
  </si>
  <si>
    <t xml:space="preserve">Tree Bubbler,Hunter RZWS-18-25-CV-R Root Watering System </t>
  </si>
  <si>
    <t xml:space="preserve">Pot Irrigation </t>
  </si>
  <si>
    <t>Remote Control Valve,Hunter ICV-101G-AS-40 w/ Pressure Regulator Size 1"</t>
  </si>
  <si>
    <t xml:space="preserve">Drip Control Zone Kit,Hunter ICV-101G-AS-40 w/ Pressure Regulator Size 1",w/ Netafim DF075-120 Disc Filter with 120 Mesh Screen </t>
  </si>
  <si>
    <t xml:space="preserve">Backflow Preventer </t>
  </si>
  <si>
    <t xml:space="preserve">Master Valve </t>
  </si>
  <si>
    <t>Flow Sensors</t>
  </si>
  <si>
    <t xml:space="preserve">Controller,Hunter IC-600-PP with Dual-48M Decoder Module </t>
  </si>
  <si>
    <t>Subsurface Dripline (Turf),Netafim Techline CV TLCV4-18XX with A .6 Gallon per Dripper Flow &amp; 1'-6" o.c Dripper Spacing,Typical all zones</t>
  </si>
  <si>
    <t xml:space="preserve">Shurb Bubblers,Hunter RZWS-18-25-CV-R,Roof Watering System </t>
  </si>
  <si>
    <t xml:space="preserve">Sleeving,Schedule PVC 40,Pipe Size as Required </t>
  </si>
  <si>
    <t xml:space="preserve">Lateral Line,Class 200 Pipe,Size as Per Plan 1" </t>
  </si>
  <si>
    <t xml:space="preserve">Surb Bubblers Lateral Line,Class 200 PVC,Size to be 3/4" ,12" miniumim Burial </t>
  </si>
  <si>
    <t xml:space="preserve">Main Line 2" Class 315 Pipe,All Joints to be Solvent Weld </t>
  </si>
  <si>
    <t>LANDSCAPING</t>
  </si>
  <si>
    <t>TREES</t>
  </si>
  <si>
    <r>
      <rPr>
        <b/>
        <sz val="12"/>
        <rFont val="Calibri"/>
        <family val="2"/>
        <scheme val="minor"/>
      </rPr>
      <t>Legend:</t>
    </r>
    <r>
      <rPr>
        <sz val="12"/>
        <rFont val="Calibri"/>
        <family val="2"/>
        <scheme val="minor"/>
      </rPr>
      <t xml:space="preserve">POD ELO
</t>
    </r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Podocarpus Elongatus"Monmal'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 xml:space="preserve">:Icee Blue Yellow Wood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>15 GAL</t>
    </r>
  </si>
  <si>
    <r>
      <rPr>
        <b/>
        <sz val="12"/>
        <rFont val="Calibri"/>
        <family val="2"/>
        <scheme val="minor"/>
      </rPr>
      <t>Legend:</t>
    </r>
    <r>
      <rPr>
        <sz val="12"/>
        <rFont val="Calibri"/>
        <family val="2"/>
        <scheme val="minor"/>
      </rPr>
      <t xml:space="preserve">ACE COL
</t>
    </r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Acer Platanoides'Columnare'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 xml:space="preserve">:Columnare Norway maple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>24" BOX</t>
    </r>
  </si>
  <si>
    <r>
      <rPr>
        <b/>
        <sz val="12"/>
        <rFont val="Calibri"/>
        <family val="2"/>
        <scheme val="minor"/>
      </rPr>
      <t>Legend:</t>
    </r>
    <r>
      <rPr>
        <sz val="12"/>
        <rFont val="Calibri"/>
        <family val="2"/>
        <scheme val="minor"/>
      </rPr>
      <t xml:space="preserve">ACE ARM
</t>
    </r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Acer Rubrum Armstrong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 xml:space="preserve">:Armstrong Red Maple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>15 GAL</t>
    </r>
  </si>
  <si>
    <r>
      <rPr>
        <b/>
        <sz val="12"/>
        <rFont val="Calibri"/>
        <family val="2"/>
        <scheme val="minor"/>
      </rPr>
      <t>Legend:</t>
    </r>
    <r>
      <rPr>
        <sz val="12"/>
        <rFont val="Calibri"/>
        <family val="2"/>
        <scheme val="minor"/>
      </rPr>
      <t xml:space="preserve">ACE RUB
</t>
    </r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Acer Rubrum Redpointe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>:Redpointe Maple
Size:15 GAL</t>
    </r>
  </si>
  <si>
    <r>
      <rPr>
        <b/>
        <sz val="12"/>
        <rFont val="Calibri"/>
        <family val="2"/>
        <scheme val="minor"/>
      </rPr>
      <t>Legend:</t>
    </r>
    <r>
      <rPr>
        <sz val="12"/>
        <rFont val="Calibri"/>
        <family val="2"/>
        <scheme val="minor"/>
      </rPr>
      <t xml:space="preserve">CAR BET
</t>
    </r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Carpinus Betulus Fastigiate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>:Pyramidal European Hornbean
Size:24" BOX</t>
    </r>
  </si>
  <si>
    <r>
      <rPr>
        <b/>
        <sz val="12"/>
        <rFont val="Calibri"/>
        <family val="2"/>
        <scheme val="minor"/>
      </rPr>
      <t>Legend:</t>
    </r>
    <r>
      <rPr>
        <sz val="12"/>
        <rFont val="Calibri"/>
        <family val="2"/>
        <scheme val="minor"/>
      </rPr>
      <t xml:space="preserve">CER OKL
</t>
    </r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Cercis Canadessis'Okhlohoma'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>:Okhlohoma Redbud
Size:15 GAL</t>
    </r>
  </si>
  <si>
    <r>
      <rPr>
        <b/>
        <sz val="12"/>
        <rFont val="Calibri"/>
        <family val="2"/>
        <scheme val="minor"/>
      </rPr>
      <t>Legend:</t>
    </r>
    <r>
      <rPr>
        <sz val="12"/>
        <rFont val="Calibri"/>
        <family val="2"/>
        <scheme val="minor"/>
      </rPr>
      <t xml:space="preserve">CER OCC
</t>
    </r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Cercis Occidentalis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>:Western Redbud
Size:15 GAL</t>
    </r>
  </si>
  <si>
    <r>
      <rPr>
        <b/>
        <sz val="12"/>
        <rFont val="Calibri"/>
        <family val="2"/>
        <scheme val="minor"/>
      </rPr>
      <t>Legend:</t>
    </r>
    <r>
      <rPr>
        <sz val="12"/>
        <rFont val="Calibri"/>
        <family val="2"/>
        <scheme val="minor"/>
      </rPr>
      <t xml:space="preserve">CHI BUR
</t>
    </r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Chilopsis Linearis Burgundy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>:Desert Willow
Size:15 GAL</t>
    </r>
  </si>
  <si>
    <r>
      <rPr>
        <b/>
        <sz val="12"/>
        <rFont val="Calibri"/>
        <family val="2"/>
        <scheme val="minor"/>
      </rPr>
      <t>Legend:</t>
    </r>
    <r>
      <rPr>
        <sz val="12"/>
        <rFont val="Calibri"/>
        <family val="2"/>
        <scheme val="minor"/>
      </rPr>
      <t xml:space="preserve">LAU SAR
</t>
    </r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Laurus Nobilis Saratoga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>:Sweet Bay
Size:15 GAL</t>
    </r>
  </si>
  <si>
    <r>
      <rPr>
        <b/>
        <sz val="12"/>
        <rFont val="Calibri"/>
        <family val="2"/>
        <scheme val="minor"/>
      </rPr>
      <t>Legend:</t>
    </r>
    <r>
      <rPr>
        <sz val="12"/>
        <rFont val="Calibri"/>
        <family val="2"/>
        <scheme val="minor"/>
      </rPr>
      <t xml:space="preserve">LIR ARN
</t>
    </r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Liriodendron Tulipifera Arnold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>:Arnold Tulip Poplur
Size:15 GAL</t>
    </r>
  </si>
  <si>
    <r>
      <rPr>
        <b/>
        <sz val="12"/>
        <rFont val="Calibri"/>
        <family val="2"/>
        <scheme val="minor"/>
      </rPr>
      <t>Legend:</t>
    </r>
    <r>
      <rPr>
        <sz val="12"/>
        <rFont val="Calibri"/>
        <family val="2"/>
        <scheme val="minor"/>
      </rPr>
      <t xml:space="preserve">LIR FAS
</t>
    </r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Liriodendron Tulipifera Fastigiata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>:Tulip trees
Size:15 GAL</t>
    </r>
  </si>
  <si>
    <r>
      <rPr>
        <b/>
        <sz val="12"/>
        <rFont val="Calibri"/>
        <family val="2"/>
        <scheme val="minor"/>
      </rPr>
      <t>Legend:</t>
    </r>
    <r>
      <rPr>
        <sz val="12"/>
        <rFont val="Calibri"/>
        <family val="2"/>
        <scheme val="minor"/>
      </rPr>
      <t xml:space="preserve">MAG ALT
</t>
    </r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Magnolia Grandiflora Alta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>:Alta Magnolia
Size:24" BOX</t>
    </r>
  </si>
  <si>
    <r>
      <rPr>
        <b/>
        <sz val="12"/>
        <rFont val="Calibri"/>
        <family val="2"/>
        <scheme val="minor"/>
      </rPr>
      <t>Legend:</t>
    </r>
    <r>
      <rPr>
        <sz val="12"/>
        <rFont val="Calibri"/>
        <family val="2"/>
        <scheme val="minor"/>
      </rPr>
      <t xml:space="preserve">PLA SYC
</t>
    </r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Platanus Racemosa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>:California Sycamore Multi-Trunk
Size:15 GAL</t>
    </r>
  </si>
  <si>
    <r>
      <rPr>
        <b/>
        <sz val="12"/>
        <rFont val="Calibri"/>
        <family val="2"/>
        <scheme val="minor"/>
      </rPr>
      <t>Legend:</t>
    </r>
    <r>
      <rPr>
        <sz val="12"/>
        <rFont val="Calibri"/>
        <family val="2"/>
        <scheme val="minor"/>
      </rPr>
      <t xml:space="preserve">QUE LOB
</t>
    </r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Quercus Lobata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>:Valley Oak
Size:24" BOX</t>
    </r>
  </si>
  <si>
    <r>
      <rPr>
        <b/>
        <sz val="12"/>
        <rFont val="Calibri"/>
        <family val="2"/>
        <scheme val="minor"/>
      </rPr>
      <t>Legend:</t>
    </r>
    <r>
      <rPr>
        <sz val="12"/>
        <rFont val="Calibri"/>
        <family val="2"/>
        <scheme val="minor"/>
      </rPr>
      <t xml:space="preserve">QUE PAL
</t>
    </r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Quercus Palustris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>:Pine Oak
Size:24" BOX</t>
    </r>
  </si>
  <si>
    <t xml:space="preserve">SHRUBS </t>
  </si>
  <si>
    <r>
      <rPr>
        <b/>
        <sz val="12"/>
        <rFont val="Calibri"/>
        <family val="2"/>
        <scheme val="minor"/>
      </rPr>
      <t>Legend:</t>
    </r>
    <r>
      <rPr>
        <sz val="12"/>
        <rFont val="Calibri"/>
        <family val="2"/>
        <scheme val="minor"/>
      </rPr>
      <t xml:space="preserve">ANI YEL
</t>
    </r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Anigozathos X Yellow GEm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 xml:space="preserve">:Yellow Gem Kangroo Paw 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>5 GAL</t>
    </r>
  </si>
  <si>
    <r>
      <rPr>
        <b/>
        <sz val="12"/>
        <rFont val="Calibri"/>
        <family val="2"/>
        <scheme val="minor"/>
      </rPr>
      <t>Legend:</t>
    </r>
    <r>
      <rPr>
        <sz val="12"/>
        <rFont val="Calibri"/>
        <family val="2"/>
        <scheme val="minor"/>
      </rPr>
      <t xml:space="preserve">ARC HOW
</t>
    </r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Arcotostaphylos Densiflora Howard Mcminn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 xml:space="preserve">:Howard Mcminn Mazanita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>5 GAL</t>
    </r>
  </si>
  <si>
    <r>
      <rPr>
        <b/>
        <sz val="12"/>
        <rFont val="Calibri"/>
        <family val="2"/>
        <scheme val="minor"/>
      </rPr>
      <t>Legend:</t>
    </r>
    <r>
      <rPr>
        <sz val="12"/>
        <rFont val="Calibri"/>
        <family val="2"/>
        <scheme val="minor"/>
      </rPr>
      <t xml:space="preserve">BER ROS
</t>
    </r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Berberis Thunbergii Rose Glow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 xml:space="preserve">:Rosy Glow Barbeery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>1 GAL</t>
    </r>
  </si>
  <si>
    <r>
      <rPr>
        <b/>
        <sz val="12"/>
        <rFont val="Calibri"/>
        <family val="2"/>
        <scheme val="minor"/>
      </rPr>
      <t>Legend:</t>
    </r>
    <r>
      <rPr>
        <sz val="12"/>
        <rFont val="Calibri"/>
        <family val="2"/>
        <scheme val="minor"/>
      </rPr>
      <t xml:space="preserve">CAL VIM
</t>
    </r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Callistemon Viminalis 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 xml:space="preserve">:Weeping Bottle Brush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>5 GAL</t>
    </r>
  </si>
  <si>
    <r>
      <rPr>
        <b/>
        <sz val="12"/>
        <rFont val="Calibri"/>
        <family val="2"/>
        <scheme val="minor"/>
      </rPr>
      <t>Legend:</t>
    </r>
    <r>
      <rPr>
        <sz val="12"/>
        <rFont val="Calibri"/>
        <family val="2"/>
        <scheme val="minor"/>
      </rPr>
      <t xml:space="preserve">CHO TEC
</t>
    </r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Chondropetalum Tectorum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 xml:space="preserve">:Cape Rush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>1 GAL</t>
    </r>
  </si>
  <si>
    <r>
      <rPr>
        <b/>
        <sz val="12"/>
        <rFont val="Calibri"/>
        <family val="2"/>
        <scheme val="minor"/>
      </rPr>
      <t>Legend:</t>
    </r>
    <r>
      <rPr>
        <sz val="12"/>
        <rFont val="Calibri"/>
        <family val="2"/>
        <scheme val="minor"/>
      </rPr>
      <t xml:space="preserve">COR BAN
</t>
    </r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Cordyline Banksii Electric Pink 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 xml:space="preserve">:Pink Cordyline 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>5 GAL</t>
    </r>
  </si>
  <si>
    <r>
      <rPr>
        <b/>
        <sz val="12"/>
        <rFont val="Calibri"/>
        <family val="2"/>
        <scheme val="minor"/>
      </rPr>
      <t>Legend:</t>
    </r>
    <r>
      <rPr>
        <sz val="12"/>
        <rFont val="Calibri"/>
        <family val="2"/>
        <scheme val="minor"/>
      </rPr>
      <t xml:space="preserve">DIA REV
</t>
    </r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Dianella Revoluta Little Rev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 xml:space="preserve">:Little Rev Flax Lily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>1 GAL</t>
    </r>
  </si>
  <si>
    <r>
      <rPr>
        <b/>
        <sz val="12"/>
        <rFont val="Calibri"/>
        <family val="2"/>
        <scheme val="minor"/>
      </rPr>
      <t>Legend:</t>
    </r>
    <r>
      <rPr>
        <sz val="12"/>
        <rFont val="Calibri"/>
        <family val="2"/>
        <scheme val="minor"/>
      </rPr>
      <t xml:space="preserve">DIE GRA
</t>
    </r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Dietes GRandiflora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 xml:space="preserve">:Wild iris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>1 GAL</t>
    </r>
  </si>
  <si>
    <r>
      <rPr>
        <b/>
        <sz val="12"/>
        <rFont val="Calibri"/>
        <family val="2"/>
        <scheme val="minor"/>
      </rPr>
      <t>Legend:</t>
    </r>
    <r>
      <rPr>
        <sz val="12"/>
        <rFont val="Calibri"/>
        <family val="2"/>
        <scheme val="minor"/>
      </rPr>
      <t xml:space="preserve">DOD HOP
</t>
    </r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Dodonaea Viscosa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 xml:space="preserve">:Hopseed Bush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>5 GAL</t>
    </r>
  </si>
  <si>
    <r>
      <rPr>
        <b/>
        <sz val="12"/>
        <rFont val="Calibri"/>
        <family val="2"/>
        <scheme val="minor"/>
      </rPr>
      <t>Legend:</t>
    </r>
    <r>
      <rPr>
        <sz val="12"/>
        <rFont val="Calibri"/>
        <family val="2"/>
        <scheme val="minor"/>
      </rPr>
      <t xml:space="preserve">FES MAI
</t>
    </r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Festuca Mairei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 xml:space="preserve">:Atlas Fescue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>1 GAL</t>
    </r>
  </si>
  <si>
    <r>
      <rPr>
        <b/>
        <sz val="12"/>
        <rFont val="Calibri"/>
        <family val="2"/>
        <scheme val="minor"/>
      </rPr>
      <t>Legend:</t>
    </r>
    <r>
      <rPr>
        <sz val="12"/>
        <rFont val="Calibri"/>
        <family val="2"/>
        <scheme val="minor"/>
      </rPr>
      <t xml:space="preserve">ILE CRE
</t>
    </r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Ilex Crenata Sky Pencil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 xml:space="preserve">:Sky pencil Japnese Holly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>15 GAL</t>
    </r>
  </si>
  <si>
    <r>
      <rPr>
        <b/>
        <sz val="12"/>
        <rFont val="Calibri"/>
        <family val="2"/>
        <scheme val="minor"/>
      </rPr>
      <t>Legend:</t>
    </r>
    <r>
      <rPr>
        <sz val="12"/>
        <rFont val="Calibri"/>
        <family val="2"/>
        <scheme val="minor"/>
      </rPr>
      <t xml:space="preserve">JUN MO9
</t>
    </r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Juniperus Scopulorum Moonglow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 xml:space="preserve">:Moonglow Juniper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>15 GAL</t>
    </r>
  </si>
  <si>
    <r>
      <rPr>
        <b/>
        <sz val="12"/>
        <rFont val="Calibri"/>
        <family val="2"/>
        <scheme val="minor"/>
      </rPr>
      <t>Legend:</t>
    </r>
    <r>
      <rPr>
        <sz val="12"/>
        <rFont val="Calibri"/>
        <family val="2"/>
        <scheme val="minor"/>
      </rPr>
      <t xml:space="preserve">Ley Can
</t>
    </r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Leymus Condesatus Canyon Prince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 xml:space="preserve">:Native Blue Rye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>1 GAL</t>
    </r>
  </si>
  <si>
    <r>
      <rPr>
        <b/>
        <sz val="12"/>
        <rFont val="Calibri"/>
        <family val="2"/>
        <scheme val="minor"/>
      </rPr>
      <t>Legend:</t>
    </r>
    <r>
      <rPr>
        <sz val="12"/>
        <rFont val="Calibri"/>
        <family val="2"/>
        <scheme val="minor"/>
      </rPr>
      <t xml:space="preserve">LIR SUN
</t>
    </r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Liriope Muscari Silvery Sunproof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 xml:space="preserve">:Silvery Sunproof Blue Lilyturf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>1 GAL</t>
    </r>
  </si>
  <si>
    <r>
      <rPr>
        <b/>
        <sz val="12"/>
        <rFont val="Calibri"/>
        <family val="2"/>
        <scheme val="minor"/>
      </rPr>
      <t>Legend:</t>
    </r>
    <r>
      <rPr>
        <sz val="12"/>
        <rFont val="Calibri"/>
        <family val="2"/>
        <scheme val="minor"/>
      </rPr>
      <t xml:space="preserve">LOM P30
</t>
    </r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Lomandra Longifolia Platinum Beauty Roma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 xml:space="preserve">:Platinum Beauty Lomandra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>1 GAL</t>
    </r>
  </si>
  <si>
    <r>
      <rPr>
        <b/>
        <sz val="12"/>
        <rFont val="Calibri"/>
        <family val="2"/>
        <scheme val="minor"/>
      </rPr>
      <t>Legend:</t>
    </r>
    <r>
      <rPr>
        <sz val="12"/>
        <rFont val="Calibri"/>
        <family val="2"/>
        <scheme val="minor"/>
      </rPr>
      <t xml:space="preserve">LOR P32
</t>
    </r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Loropetalum Chinese Purple Pixie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 xml:space="preserve">:Purple pixie Loropetallum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>5 GAL</t>
    </r>
  </si>
  <si>
    <r>
      <rPr>
        <b/>
        <sz val="12"/>
        <rFont val="Calibri"/>
        <family val="2"/>
        <scheme val="minor"/>
      </rPr>
      <t>Legend:</t>
    </r>
    <r>
      <rPr>
        <sz val="12"/>
        <rFont val="Calibri"/>
        <family val="2"/>
        <scheme val="minor"/>
      </rPr>
      <t xml:space="preserve">MAH SOF
</t>
    </r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mahonia Eurybracteata Soft Caress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 xml:space="preserve">:Mahonia Soft Caress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>5 GAL</t>
    </r>
  </si>
  <si>
    <r>
      <rPr>
        <b/>
        <sz val="12"/>
        <rFont val="Calibri"/>
        <family val="2"/>
        <scheme val="minor"/>
      </rPr>
      <t>Legend:</t>
    </r>
    <r>
      <rPr>
        <sz val="12"/>
        <rFont val="Calibri"/>
        <family val="2"/>
        <scheme val="minor"/>
      </rPr>
      <t xml:space="preserve">MUH RIG
</t>
    </r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Muhlenbergia Rigens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 xml:space="preserve">:Deer Grass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>5 GAL</t>
    </r>
  </si>
  <si>
    <r>
      <rPr>
        <b/>
        <sz val="12"/>
        <rFont val="Calibri"/>
        <family val="2"/>
        <scheme val="minor"/>
      </rPr>
      <t>Legend:</t>
    </r>
    <r>
      <rPr>
        <sz val="12"/>
        <rFont val="Calibri"/>
        <family val="2"/>
        <scheme val="minor"/>
      </rPr>
      <t xml:space="preserve">MYR VAR
</t>
    </r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Myrtus Communis Compacta Variegata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 xml:space="preserve">:Variegated Dwarf Myrtle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>5 GAL</t>
    </r>
  </si>
  <si>
    <r>
      <rPr>
        <b/>
        <sz val="12"/>
        <rFont val="Calibri"/>
        <family val="2"/>
        <scheme val="minor"/>
      </rPr>
      <t>Legend:</t>
    </r>
    <r>
      <rPr>
        <sz val="12"/>
        <rFont val="Calibri"/>
        <family val="2"/>
        <scheme val="minor"/>
      </rPr>
      <t xml:space="preserve">MYR DWA
</t>
    </r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Myrtus Communis Compacta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 xml:space="preserve">:Dwarf Myrtle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>5 GAL</t>
    </r>
  </si>
  <si>
    <r>
      <rPr>
        <b/>
        <sz val="12"/>
        <rFont val="Calibri"/>
        <family val="2"/>
        <scheme val="minor"/>
      </rPr>
      <t>Legend:</t>
    </r>
    <r>
      <rPr>
        <sz val="12"/>
        <rFont val="Calibri"/>
        <family val="2"/>
        <scheme val="minor"/>
      </rPr>
      <t xml:space="preserve">NAN B12
</t>
    </r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Nandina Domestica Blush Pink 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 xml:space="preserve">:Heavely Bamboo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>1 GAL</t>
    </r>
  </si>
  <si>
    <r>
      <rPr>
        <b/>
        <sz val="12"/>
        <rFont val="Calibri"/>
        <family val="2"/>
        <scheme val="minor"/>
      </rPr>
      <t>Legend:</t>
    </r>
    <r>
      <rPr>
        <sz val="12"/>
        <rFont val="Calibri"/>
        <family val="2"/>
        <scheme val="minor"/>
      </rPr>
      <t xml:space="preserve">NAN HAR
</t>
    </r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Nandina Domestica Harbour Dwarf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 xml:space="preserve">:Dwarf Heavely Bamboo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>1 GAL</t>
    </r>
  </si>
  <si>
    <r>
      <rPr>
        <b/>
        <sz val="12"/>
        <rFont val="Calibri"/>
        <family val="2"/>
        <scheme val="minor"/>
      </rPr>
      <t>Legend:</t>
    </r>
    <r>
      <rPr>
        <sz val="12"/>
        <rFont val="Calibri"/>
        <family val="2"/>
        <scheme val="minor"/>
      </rPr>
      <t xml:space="preserve">NAN LE7
</t>
    </r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Nandina Domestica lemon Lime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 xml:space="preserve">:lemon Lime Nandina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>1 GAL</t>
    </r>
  </si>
  <si>
    <r>
      <rPr>
        <b/>
        <sz val="12"/>
        <rFont val="Calibri"/>
        <family val="2"/>
        <scheme val="minor"/>
      </rPr>
      <t>Legend:</t>
    </r>
    <r>
      <rPr>
        <sz val="12"/>
        <rFont val="Calibri"/>
        <family val="2"/>
        <scheme val="minor"/>
      </rPr>
      <t xml:space="preserve">NAN COM
</t>
    </r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Nandina Domestica Compacta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 xml:space="preserve">:Dwarf Heavely Bamboo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>1 GAL</t>
    </r>
  </si>
  <si>
    <r>
      <rPr>
        <b/>
        <sz val="12"/>
        <rFont val="Calibri"/>
        <family val="2"/>
        <scheme val="minor"/>
      </rPr>
      <t>Legend:</t>
    </r>
    <r>
      <rPr>
        <sz val="12"/>
        <rFont val="Calibri"/>
        <family val="2"/>
        <scheme val="minor"/>
      </rPr>
      <t xml:space="preserve">PAN NOR
</t>
    </r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Panicum Virgatum North Wind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 xml:space="preserve">:North Wind Switch grass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>1 GAL</t>
    </r>
  </si>
  <si>
    <r>
      <rPr>
        <b/>
        <sz val="12"/>
        <rFont val="Calibri"/>
        <family val="2"/>
        <scheme val="minor"/>
      </rPr>
      <t>Legend:</t>
    </r>
    <r>
      <rPr>
        <sz val="12"/>
        <rFont val="Calibri"/>
        <family val="2"/>
        <scheme val="minor"/>
      </rPr>
      <t xml:space="preserve">PEN HAM
</t>
    </r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Pennisetum Alopecuroides Hamln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 xml:space="preserve">:Hameln Dwarf Fountain grass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>1 GAL</t>
    </r>
  </si>
  <si>
    <r>
      <rPr>
        <b/>
        <sz val="12"/>
        <rFont val="Calibri"/>
        <family val="2"/>
        <scheme val="minor"/>
      </rPr>
      <t>Legend:</t>
    </r>
    <r>
      <rPr>
        <sz val="12"/>
        <rFont val="Calibri"/>
        <family val="2"/>
        <scheme val="minor"/>
      </rPr>
      <t xml:space="preserve">PEN KA2
</t>
    </r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Pennisetum Alopecuroides Karlay Rose 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 xml:space="preserve">:Fountain grass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>1 GAL</t>
    </r>
  </si>
  <si>
    <r>
      <rPr>
        <b/>
        <sz val="12"/>
        <rFont val="Calibri"/>
        <family val="2"/>
        <scheme val="minor"/>
      </rPr>
      <t>Legend:</t>
    </r>
    <r>
      <rPr>
        <sz val="12"/>
        <rFont val="Calibri"/>
        <family val="2"/>
        <scheme val="minor"/>
      </rPr>
      <t xml:space="preserve">PHO SPR
</t>
    </r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Phormium Tenax jack Spratt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 xml:space="preserve">:Newzealand Flax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>1 GAL</t>
    </r>
  </si>
  <si>
    <r>
      <rPr>
        <b/>
        <sz val="12"/>
        <rFont val="Calibri"/>
        <family val="2"/>
        <scheme val="minor"/>
      </rPr>
      <t>Legend:</t>
    </r>
    <r>
      <rPr>
        <sz val="12"/>
        <rFont val="Calibri"/>
        <family val="2"/>
        <scheme val="minor"/>
      </rPr>
      <t xml:space="preserve">PIT TEN
</t>
    </r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Pittosporum Tenuifolium Golf ball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 xml:space="preserve">:Tawhiwhi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>1 GAL</t>
    </r>
  </si>
  <si>
    <r>
      <rPr>
        <b/>
        <sz val="12"/>
        <rFont val="Calibri"/>
        <family val="2"/>
        <scheme val="minor"/>
      </rPr>
      <t>Legend:</t>
    </r>
    <r>
      <rPr>
        <sz val="12"/>
        <rFont val="Calibri"/>
        <family val="2"/>
        <scheme val="minor"/>
      </rPr>
      <t xml:space="preserve">PRU COM
</t>
    </r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Prunus Caroliniana Compacta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 xml:space="preserve">:Carolina Cherry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>5 GAL</t>
    </r>
  </si>
  <si>
    <r>
      <rPr>
        <b/>
        <sz val="12"/>
        <rFont val="Calibri"/>
        <family val="2"/>
        <scheme val="minor"/>
      </rPr>
      <t>Legend:</t>
    </r>
    <r>
      <rPr>
        <sz val="12"/>
        <rFont val="Calibri"/>
        <family val="2"/>
        <scheme val="minor"/>
      </rPr>
      <t xml:space="preserve">RHA JAC
</t>
    </r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Rhaphiolepis Indica Jack Evans 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 xml:space="preserve">:Indian Hawthorn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>5 GAL</t>
    </r>
  </si>
  <si>
    <r>
      <rPr>
        <b/>
        <sz val="12"/>
        <rFont val="Calibri"/>
        <family val="2"/>
        <scheme val="minor"/>
      </rPr>
      <t>Legend:</t>
    </r>
    <r>
      <rPr>
        <sz val="12"/>
        <rFont val="Calibri"/>
        <family val="2"/>
        <scheme val="minor"/>
      </rPr>
      <t xml:space="preserve">TEU FRU 
</t>
    </r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Teucrium Fruticans 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 xml:space="preserve">:Bush Germander 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>5 GAL</t>
    </r>
  </si>
  <si>
    <r>
      <rPr>
        <b/>
        <sz val="12"/>
        <rFont val="Calibri"/>
        <family val="2"/>
        <scheme val="minor"/>
      </rPr>
      <t>Legend:</t>
    </r>
    <r>
      <rPr>
        <sz val="12"/>
        <rFont val="Calibri"/>
        <family val="2"/>
        <scheme val="minor"/>
      </rPr>
      <t xml:space="preserve">WES WYN 
</t>
    </r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Westringia Fruticosa Wynyabbie Gem 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 xml:space="preserve">:Wynyabbie Gem Coast Rosemary 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>5 GAL</t>
    </r>
  </si>
  <si>
    <r>
      <rPr>
        <b/>
        <sz val="12"/>
        <rFont val="Calibri"/>
        <family val="2"/>
        <scheme val="minor"/>
      </rPr>
      <t>Legend:</t>
    </r>
    <r>
      <rPr>
        <sz val="12"/>
        <rFont val="Calibri"/>
        <family val="2"/>
        <scheme val="minor"/>
      </rPr>
      <t xml:space="preserve">SAL SAL
</t>
    </r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Salvia Greggii Furmans Red 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 xml:space="preserve">:Frumans Red Salvia 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>1 GAL</t>
    </r>
  </si>
  <si>
    <t xml:space="preserve">VINE/ESPALIER </t>
  </si>
  <si>
    <r>
      <rPr>
        <b/>
        <sz val="12"/>
        <rFont val="Calibri"/>
        <family val="2"/>
        <scheme val="minor"/>
      </rPr>
      <t>Legend:</t>
    </r>
    <r>
      <rPr>
        <sz val="12"/>
        <rFont val="Calibri"/>
        <family val="2"/>
        <scheme val="minor"/>
      </rPr>
      <t xml:space="preserve">GEL CAR 
</t>
    </r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Gelsemium Sempervirens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 xml:space="preserve">:Jessamine Espalier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>5 GAL</t>
    </r>
  </si>
  <si>
    <t xml:space="preserve">SHRUB AREA </t>
  </si>
  <si>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Juncus Payens ELK blue 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 xml:space="preserve">:Spreading Rush 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>1 GAL</t>
    </r>
  </si>
  <si>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SALVIA X BEE'S Bliss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 xml:space="preserve">:Sage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>1 GAL</t>
    </r>
  </si>
  <si>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Santolina Virens lemon FIZZ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 xml:space="preserve">:Chartreuse Lavender Cotton 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>1 GAL</t>
    </r>
  </si>
  <si>
    <t xml:space="preserve">GROUND COVERS </t>
  </si>
  <si>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Achillea Millefolium 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 xml:space="preserve">:Common Yarrow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>1 GAL</t>
    </r>
  </si>
  <si>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Epilobium Californicum 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 xml:space="preserve">:California Fuchsia 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>1 GAL</t>
    </r>
  </si>
  <si>
    <r>
      <rPr>
        <b/>
        <sz val="12"/>
        <rFont val="Calibri"/>
        <family val="2"/>
        <scheme val="minor"/>
      </rPr>
      <t>Botanical Name:</t>
    </r>
    <r>
      <rPr>
        <sz val="12"/>
        <rFont val="Calibri"/>
        <family val="2"/>
        <scheme val="minor"/>
      </rPr>
      <t xml:space="preserve">Turf Sod 
</t>
    </r>
    <r>
      <rPr>
        <b/>
        <sz val="12"/>
        <rFont val="Calibri"/>
        <family val="2"/>
        <scheme val="minor"/>
      </rPr>
      <t>Common Name</t>
    </r>
    <r>
      <rPr>
        <sz val="12"/>
        <rFont val="Calibri"/>
        <family val="2"/>
        <scheme val="minor"/>
      </rPr>
      <t xml:space="preserve">:Drought Tolereant Fescue Blend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>Flat</t>
    </r>
  </si>
  <si>
    <t xml:space="preserve">Artificial Turf </t>
  </si>
  <si>
    <t xml:space="preserve">Landscape Grading </t>
  </si>
  <si>
    <r>
      <rPr>
        <b/>
        <sz val="12"/>
        <rFont val="Calibri"/>
        <family val="2"/>
        <scheme val="minor"/>
      </rPr>
      <t xml:space="preserve">Header Board </t>
    </r>
    <r>
      <rPr>
        <sz val="12"/>
        <rFont val="Calibri"/>
        <family val="2"/>
        <scheme val="minor"/>
      </rPr>
      <t xml:space="preserve">
Recycled Plastic Bendaboard;2"x4" Teak Color </t>
    </r>
  </si>
  <si>
    <r>
      <rPr>
        <b/>
        <sz val="12"/>
        <rFont val="Calibri"/>
        <family val="2"/>
        <scheme val="minor"/>
      </rPr>
      <t xml:space="preserve">Top Soil </t>
    </r>
    <r>
      <rPr>
        <sz val="12"/>
        <rFont val="Calibri"/>
        <family val="2"/>
        <scheme val="minor"/>
      </rPr>
      <t xml:space="preserve">
all Planting Areas to receive 6" Thick Layer of import Top Soil </t>
    </r>
  </si>
  <si>
    <r>
      <rPr>
        <b/>
        <sz val="12"/>
        <rFont val="Calibri"/>
        <family val="2"/>
        <scheme val="minor"/>
      </rPr>
      <t xml:space="preserve">Mulching </t>
    </r>
    <r>
      <rPr>
        <sz val="12"/>
        <rFont val="Calibri"/>
        <family val="2"/>
        <scheme val="minor"/>
      </rPr>
      <t xml:space="preserve">
Install a Uniform 3" Covering of Small Decorative Bark,1/4" to 3/4" Particle Size in all Planting areas </t>
    </r>
  </si>
  <si>
    <t>EA</t>
  </si>
  <si>
    <t>Brick Pavers</t>
  </si>
  <si>
    <t>Location:</t>
  </si>
  <si>
    <t>Sacramento,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</si>
</sst>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_);_(@_)"/>
    <numFmt numFmtId="166" formatCode="_(&quot;$&quot;* #,##0.0_);_(&quot;$&quot;* \(#,##0.0\);_(&quot;$&quot;* &quot;-&quot;??_);_(@_)"/>
    <numFmt numFmtId="167" formatCode="_-&quot;$&quot;* #,##0_-;\-&quot;$&quot;* #,##0_-;_-&quot;$&quot;* &quot;-&quot;??_-;_-@_-"/>
  </numFmts>
  <fonts count="38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u/>
      <sz val="12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indexed="6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theme="4"/>
      <name val="Calibri"/>
      <family val="2"/>
      <scheme val="minor"/>
    </font>
    <font>
      <sz val="12"/>
      <name val="Calibri"/>
      <charset val="134"/>
      <scheme val="minor"/>
    </font>
    <font>
      <b/>
      <sz val="12"/>
      <name val="Calibri"/>
      <charset val="134"/>
      <scheme val="minor"/>
    </font>
    <font>
      <sz val="11"/>
      <color theme="1"/>
      <name val="Calibri"/>
      <charset val="134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auto="1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2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</borders>
  <cellStyleXfs count="6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5" fillId="0" borderId="0"/>
    <xf numFmtId="0" fontId="5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4" fillId="0" borderId="0"/>
    <xf numFmtId="0" fontId="23" fillId="0" borderId="0"/>
    <xf numFmtId="0" fontId="5" fillId="0" borderId="0"/>
    <xf numFmtId="43" fontId="23" fillId="0" borderId="0" applyFont="0" applyFill="0" applyBorder="0" applyAlignment="0" applyProtection="0"/>
    <xf numFmtId="0" fontId="24" fillId="0" borderId="0"/>
    <xf numFmtId="43" fontId="5" fillId="0" borderId="0" applyFont="0" applyFill="0" applyBorder="0" applyAlignment="0" applyProtection="0"/>
    <xf numFmtId="0" fontId="5" fillId="0" borderId="0"/>
    <xf numFmtId="44" fontId="24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0">
    <xf numFmtId="0" fontId="0" fillId="0" borderId="0" xfId="0"/>
    <xf numFmtId="0" fontId="28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 wrapText="1"/>
    </xf>
    <xf numFmtId="2" fontId="26" fillId="0" borderId="0" xfId="0" applyNumberFormat="1" applyFont="1" applyAlignment="1">
      <alignment vertical="center" wrapText="1"/>
    </xf>
    <xf numFmtId="2" fontId="25" fillId="0" borderId="0" xfId="0" applyNumberFormat="1" applyFont="1" applyAlignment="1">
      <alignment vertical="center" wrapText="1"/>
    </xf>
    <xf numFmtId="164" fontId="25" fillId="0" borderId="0" xfId="0" applyNumberFormat="1" applyFont="1" applyAlignment="1">
      <alignment vertical="center"/>
    </xf>
    <xf numFmtId="167" fontId="33" fillId="0" borderId="0" xfId="0" applyNumberFormat="1" applyFont="1" applyAlignment="1">
      <alignment horizontal="center" vertical="center"/>
    </xf>
    <xf numFmtId="9" fontId="25" fillId="24" borderId="17" xfId="38" applyNumberFormat="1" applyFont="1" applyFill="1" applyBorder="1" applyAlignment="1">
      <alignment horizontal="right" vertical="center"/>
    </xf>
    <xf numFmtId="41" fontId="25" fillId="24" borderId="17" xfId="38" applyNumberFormat="1" applyFont="1" applyFill="1" applyBorder="1" applyAlignment="1">
      <alignment horizontal="right" vertical="center"/>
    </xf>
    <xf numFmtId="0" fontId="25" fillId="24" borderId="17" xfId="38" applyFont="1" applyFill="1" applyBorder="1" applyAlignment="1">
      <alignment horizontal="center" vertical="center"/>
    </xf>
    <xf numFmtId="166" fontId="25" fillId="24" borderId="17" xfId="38" applyNumberFormat="1" applyFont="1" applyFill="1" applyBorder="1" applyAlignment="1">
      <alignment vertical="center"/>
    </xf>
    <xf numFmtId="165" fontId="25" fillId="24" borderId="17" xfId="38" applyNumberFormat="1" applyFont="1" applyFill="1" applyBorder="1" applyAlignment="1" applyProtection="1">
      <alignment horizontal="left" vertical="center"/>
    </xf>
    <xf numFmtId="42" fontId="26" fillId="24" borderId="18" xfId="38" applyNumberFormat="1" applyFont="1" applyFill="1" applyBorder="1" applyAlignment="1" applyProtection="1">
      <alignment horizontal="left" vertical="center"/>
    </xf>
    <xf numFmtId="164" fontId="29" fillId="0" borderId="9" xfId="41" applyNumberFormat="1" applyFont="1" applyFill="1" applyAlignment="1" applyProtection="1">
      <alignment horizontal="center" vertical="center"/>
    </xf>
    <xf numFmtId="0" fontId="29" fillId="0" borderId="9" xfId="41" applyFont="1" applyFill="1" applyAlignment="1">
      <alignment horizontal="center" vertical="center"/>
    </xf>
    <xf numFmtId="0" fontId="29" fillId="0" borderId="9" xfId="41" applyFont="1" applyFill="1" applyAlignment="1">
      <alignment vertical="center"/>
    </xf>
    <xf numFmtId="42" fontId="29" fillId="0" borderId="16" xfId="41" applyNumberFormat="1" applyFont="1" applyFill="1" applyBorder="1" applyAlignment="1">
      <alignment vertical="center"/>
    </xf>
    <xf numFmtId="0" fontId="25" fillId="0" borderId="0" xfId="0" applyFont="1" applyAlignment="1">
      <alignment vertical="center"/>
    </xf>
    <xf numFmtId="41" fontId="25" fillId="24" borderId="17" xfId="38" applyNumberFormat="1" applyFont="1" applyFill="1" applyBorder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9" fontId="25" fillId="24" borderId="7" xfId="38" applyNumberFormat="1" applyFont="1" applyFill="1" applyAlignment="1">
      <alignment horizontal="right" vertical="center"/>
    </xf>
    <xf numFmtId="41" fontId="25" fillId="24" borderId="7" xfId="38" applyNumberFormat="1" applyFont="1" applyFill="1" applyAlignment="1">
      <alignment horizontal="right" vertical="center"/>
    </xf>
    <xf numFmtId="0" fontId="25" fillId="24" borderId="7" xfId="38" applyFont="1" applyFill="1" applyAlignment="1">
      <alignment horizontal="center" vertical="center"/>
    </xf>
    <xf numFmtId="166" fontId="25" fillId="24" borderId="7" xfId="38" applyNumberFormat="1" applyFont="1" applyFill="1" applyAlignment="1">
      <alignment vertical="center"/>
    </xf>
    <xf numFmtId="165" fontId="25" fillId="24" borderId="7" xfId="38" applyNumberFormat="1" applyFont="1" applyFill="1" applyAlignment="1" applyProtection="1">
      <alignment horizontal="left" vertical="center"/>
    </xf>
    <xf numFmtId="42" fontId="26" fillId="24" borderId="14" xfId="38" applyNumberFormat="1" applyFont="1" applyFill="1" applyBorder="1" applyAlignment="1" applyProtection="1">
      <alignment horizontal="left" vertical="center"/>
    </xf>
    <xf numFmtId="41" fontId="25" fillId="24" borderId="7" xfId="38" applyNumberFormat="1" applyFont="1" applyFill="1" applyAlignment="1">
      <alignment horizontal="center" vertical="center"/>
    </xf>
    <xf numFmtId="41" fontId="25" fillId="0" borderId="0" xfId="45" applyNumberFormat="1" applyFont="1" applyAlignment="1">
      <alignment vertical="center"/>
    </xf>
    <xf numFmtId="0" fontId="25" fillId="0" borderId="0" xfId="45" applyFont="1" applyAlignment="1">
      <alignment vertical="center"/>
    </xf>
    <xf numFmtId="0" fontId="37" fillId="0" borderId="0" xfId="0" applyFont="1" applyAlignment="1">
      <alignment horizontal="center" vertical="center"/>
    </xf>
    <xf numFmtId="9" fontId="35" fillId="24" borderId="7" xfId="38" applyNumberFormat="1" applyFont="1" applyFill="1" applyAlignment="1">
      <alignment horizontal="center" vertical="center"/>
    </xf>
    <xf numFmtId="41" fontId="35" fillId="24" borderId="7" xfId="38" applyNumberFormat="1" applyFont="1" applyFill="1" applyAlignment="1">
      <alignment horizontal="center" vertical="center"/>
    </xf>
    <xf numFmtId="0" fontId="35" fillId="24" borderId="7" xfId="38" applyFont="1" applyFill="1" applyAlignment="1">
      <alignment horizontal="center" vertical="center"/>
    </xf>
    <xf numFmtId="0" fontId="37" fillId="0" borderId="0" xfId="0" applyFont="1" applyAlignment="1">
      <alignment vertical="center"/>
    </xf>
    <xf numFmtId="41" fontId="35" fillId="0" borderId="0" xfId="45" applyNumberFormat="1" applyFont="1" applyAlignment="1">
      <alignment vertical="center"/>
    </xf>
    <xf numFmtId="0" fontId="35" fillId="0" borderId="0" xfId="45" applyFont="1" applyAlignment="1">
      <alignment vertical="center"/>
    </xf>
    <xf numFmtId="166" fontId="35" fillId="24" borderId="7" xfId="38" applyNumberFormat="1" applyFont="1" applyFill="1" applyAlignment="1">
      <alignment vertical="center"/>
    </xf>
    <xf numFmtId="165" fontId="35" fillId="24" borderId="7" xfId="38" applyNumberFormat="1" applyFont="1" applyFill="1" applyAlignment="1" applyProtection="1">
      <alignment horizontal="left" vertical="center"/>
    </xf>
    <xf numFmtId="42" fontId="36" fillId="24" borderId="19" xfId="38" applyNumberFormat="1" applyFont="1" applyFill="1" applyBorder="1" applyAlignment="1" applyProtection="1">
      <alignment horizontal="left" vertical="center"/>
    </xf>
    <xf numFmtId="0" fontId="29" fillId="0" borderId="15" xfId="41" applyFont="1" applyFill="1" applyBorder="1" applyAlignment="1">
      <alignment horizontal="left" vertical="center"/>
    </xf>
    <xf numFmtId="41" fontId="25" fillId="0" borderId="0" xfId="0" applyNumberFormat="1" applyFont="1" applyAlignment="1">
      <alignment horizontal="right" vertical="center"/>
    </xf>
    <xf numFmtId="0" fontId="32" fillId="0" borderId="0" xfId="0" applyFont="1" applyAlignment="1">
      <alignment horizontal="center" vertical="center"/>
    </xf>
    <xf numFmtId="9" fontId="25" fillId="0" borderId="0" xfId="0" applyNumberFormat="1" applyFont="1" applyAlignment="1">
      <alignment horizontal="right" vertical="center"/>
    </xf>
    <xf numFmtId="14" fontId="33" fillId="0" borderId="0" xfId="0" applyNumberFormat="1" applyFont="1" applyAlignment="1">
      <alignment horizontal="left" vertical="center"/>
    </xf>
    <xf numFmtId="167" fontId="33" fillId="0" borderId="0" xfId="0" applyNumberFormat="1" applyFont="1" applyAlignment="1">
      <alignment vertical="center"/>
    </xf>
    <xf numFmtId="167" fontId="33" fillId="0" borderId="0" xfId="0" applyNumberFormat="1" applyFont="1" applyAlignment="1">
      <alignment vertical="center" wrapText="1"/>
    </xf>
    <xf numFmtId="0" fontId="25" fillId="24" borderId="17" xfId="38" applyFont="1" applyFill="1" applyBorder="1" applyAlignment="1">
      <alignment horizontal="justify" vertical="center" wrapText="1"/>
    </xf>
    <xf numFmtId="0" fontId="25" fillId="24" borderId="7" xfId="38" applyFont="1" applyFill="1" applyAlignment="1">
      <alignment horizontal="justify" vertical="center" wrapText="1"/>
    </xf>
    <xf numFmtId="0" fontId="25" fillId="0" borderId="0" xfId="0" applyFont="1" applyAlignment="1">
      <alignment horizontal="left" vertical="center" wrapText="1"/>
    </xf>
    <xf numFmtId="0" fontId="26" fillId="25" borderId="7" xfId="38" applyFont="1" applyFill="1" applyAlignment="1">
      <alignment horizontal="justify" vertical="center" wrapText="1"/>
    </xf>
    <xf numFmtId="0" fontId="26" fillId="0" borderId="0" xfId="0" applyFont="1" applyAlignment="1">
      <alignment horizontal="left" vertical="center" wrapText="1"/>
    </xf>
    <xf numFmtId="0" fontId="29" fillId="0" borderId="9" xfId="41" applyFont="1" applyFill="1" applyAlignment="1">
      <alignment horizontal="left" vertical="center"/>
    </xf>
    <xf numFmtId="2" fontId="25" fillId="0" borderId="0" xfId="0" applyNumberFormat="1" applyFont="1" applyAlignment="1">
      <alignment vertical="center"/>
    </xf>
    <xf numFmtId="1" fontId="25" fillId="24" borderId="21" xfId="38" applyNumberFormat="1" applyFont="1" applyFill="1" applyBorder="1" applyAlignment="1">
      <alignment horizontal="center" vertical="center"/>
    </xf>
    <xf numFmtId="1" fontId="25" fillId="24" borderId="23" xfId="38" applyNumberFormat="1" applyFont="1" applyFill="1" applyBorder="1" applyAlignment="1">
      <alignment horizontal="center" vertical="center"/>
    </xf>
    <xf numFmtId="1" fontId="35" fillId="24" borderId="23" xfId="38" applyNumberFormat="1" applyFont="1" applyFill="1" applyBorder="1" applyAlignment="1">
      <alignment horizontal="center" vertical="center"/>
    </xf>
    <xf numFmtId="1" fontId="25" fillId="24" borderId="24" xfId="38" applyNumberFormat="1" applyFont="1" applyFill="1" applyBorder="1" applyAlignment="1">
      <alignment horizontal="center" vertical="center"/>
    </xf>
    <xf numFmtId="1" fontId="25" fillId="24" borderId="25" xfId="38" applyNumberFormat="1" applyFont="1" applyFill="1" applyBorder="1" applyAlignment="1">
      <alignment horizontal="center" vertical="center"/>
    </xf>
    <xf numFmtId="1" fontId="35" fillId="24" borderId="27" xfId="38" applyNumberFormat="1" applyFont="1" applyFill="1" applyBorder="1" applyAlignment="1">
      <alignment horizontal="center" vertical="center"/>
    </xf>
    <xf numFmtId="1" fontId="25" fillId="24" borderId="28" xfId="38" applyNumberFormat="1" applyFont="1" applyFill="1" applyBorder="1" applyAlignment="1">
      <alignment horizontal="center" vertical="center"/>
    </xf>
    <xf numFmtId="1" fontId="25" fillId="24" borderId="29" xfId="38" applyNumberFormat="1" applyFont="1" applyFill="1" applyBorder="1" applyAlignment="1">
      <alignment horizontal="center" vertical="center"/>
    </xf>
    <xf numFmtId="0" fontId="25" fillId="24" borderId="30" xfId="38" applyFont="1" applyFill="1" applyBorder="1" applyAlignment="1">
      <alignment horizontal="center" vertical="center"/>
    </xf>
    <xf numFmtId="166" fontId="25" fillId="24" borderId="30" xfId="38" applyNumberFormat="1" applyFont="1" applyFill="1" applyBorder="1" applyAlignment="1">
      <alignment horizontal="right" vertical="center"/>
    </xf>
    <xf numFmtId="165" fontId="25" fillId="24" borderId="30" xfId="38" applyNumberFormat="1" applyFont="1" applyFill="1" applyBorder="1" applyAlignment="1" applyProtection="1">
      <alignment horizontal="left" vertical="center"/>
    </xf>
    <xf numFmtId="42" fontId="26" fillId="24" borderId="31" xfId="38" applyNumberFormat="1" applyFont="1" applyFill="1" applyBorder="1" applyAlignment="1" applyProtection="1">
      <alignment horizontal="left" vertical="center"/>
    </xf>
    <xf numFmtId="0" fontId="31" fillId="26" borderId="11" xfId="34" applyFont="1" applyFill="1" applyBorder="1" applyAlignment="1" applyProtection="1">
      <alignment horizontal="center" vertical="center" wrapText="1"/>
    </xf>
    <xf numFmtId="0" fontId="31" fillId="26" borderId="20" xfId="34" applyFont="1" applyFill="1" applyBorder="1" applyAlignment="1" applyProtection="1">
      <alignment horizontal="center" vertical="center" wrapText="1"/>
    </xf>
    <xf numFmtId="2" fontId="31" fillId="26" borderId="11" xfId="34" applyNumberFormat="1" applyFont="1" applyFill="1" applyBorder="1" applyAlignment="1" applyProtection="1">
      <alignment horizontal="center" vertical="center" wrapText="1"/>
    </xf>
    <xf numFmtId="0" fontId="25" fillId="24" borderId="32" xfId="38" applyFont="1" applyFill="1" applyBorder="1" applyAlignment="1">
      <alignment horizontal="center" vertical="center"/>
    </xf>
    <xf numFmtId="166" fontId="25" fillId="24" borderId="32" xfId="38" applyNumberFormat="1" applyFont="1" applyFill="1" applyBorder="1" applyAlignment="1">
      <alignment vertical="center"/>
    </xf>
    <xf numFmtId="42" fontId="26" fillId="24" borderId="33" xfId="38" applyNumberFormat="1" applyFont="1" applyFill="1" applyBorder="1" applyAlignment="1" applyProtection="1">
      <alignment horizontal="left" vertical="center"/>
    </xf>
    <xf numFmtId="0" fontId="25" fillId="24" borderId="32" xfId="38" applyFont="1" applyFill="1" applyBorder="1" applyAlignment="1">
      <alignment horizontal="justify" vertical="center" wrapText="1"/>
    </xf>
    <xf numFmtId="41" fontId="25" fillId="24" borderId="32" xfId="38" applyNumberFormat="1" applyFont="1" applyFill="1" applyBorder="1" applyAlignment="1">
      <alignment horizontal="center" vertical="center"/>
    </xf>
    <xf numFmtId="9" fontId="25" fillId="24" borderId="32" xfId="38" applyNumberFormat="1" applyFont="1" applyFill="1" applyBorder="1" applyAlignment="1">
      <alignment horizontal="right" vertical="center"/>
    </xf>
    <xf numFmtId="41" fontId="25" fillId="24" borderId="32" xfId="38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center" vertical="center" wrapText="1"/>
    </xf>
    <xf numFmtId="0" fontId="30" fillId="27" borderId="26" xfId="39" applyFont="1" applyFill="1" applyBorder="1" applyAlignment="1">
      <alignment horizontal="center" vertical="center"/>
    </xf>
    <xf numFmtId="0" fontId="30" fillId="27" borderId="22" xfId="39" applyFont="1" applyFill="1" applyBorder="1" applyAlignment="1">
      <alignment horizontal="center" vertical="center"/>
    </xf>
    <xf numFmtId="0" fontId="30" fillId="27" borderId="12" xfId="39" applyFont="1" applyFill="1" applyBorder="1" applyAlignment="1">
      <alignment vertical="center"/>
    </xf>
    <xf numFmtId="0" fontId="30" fillId="27" borderId="13" xfId="39" applyFont="1" applyFill="1" applyBorder="1" applyAlignment="1">
      <alignment horizontal="center" vertical="center"/>
    </xf>
    <xf numFmtId="0" fontId="30" fillId="27" borderId="13" xfId="39" applyFont="1" applyFill="1" applyBorder="1" applyAlignment="1">
      <alignment vertical="center"/>
    </xf>
    <xf numFmtId="42" fontId="30" fillId="27" borderId="11" xfId="39" applyNumberFormat="1" applyFont="1" applyFill="1" applyBorder="1" applyAlignment="1">
      <alignment vertical="center"/>
    </xf>
    <xf numFmtId="0" fontId="26" fillId="28" borderId="7" xfId="38" applyFont="1" applyFill="1" applyAlignment="1">
      <alignment horizontal="justify" vertical="center" wrapText="1"/>
    </xf>
    <xf numFmtId="0" fontId="26" fillId="28" borderId="0" xfId="0" applyFont="1" applyFill="1" applyAlignment="1">
      <alignment horizontal="center" vertical="center" wrapText="1"/>
    </xf>
    <xf numFmtId="0" fontId="34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2" fontId="25" fillId="0" borderId="0" xfId="0" applyNumberFormat="1" applyFont="1" applyAlignment="1">
      <alignment horizontal="center" vertical="center" wrapText="1"/>
    </xf>
  </cellXfs>
  <cellStyles count="6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46" xr:uid="{00000000-0005-0000-0000-00001B000000}"/>
    <cellStyle name="Comma 2 2" xfId="48" xr:uid="{00000000-0005-0000-0000-00001C000000}"/>
    <cellStyle name="Currency 2" xfId="50" xr:uid="{00000000-0005-0000-0000-00001D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8000000}"/>
    <cellStyle name="Normal 2 2" xfId="47" xr:uid="{00000000-0005-0000-0000-000029000000}"/>
    <cellStyle name="Normal 2 3" xfId="45" xr:uid="{00000000-0005-0000-0000-00002A000000}"/>
    <cellStyle name="Normal 2 3 2" xfId="52" xr:uid="{00000000-0005-0000-0000-00002B000000}"/>
    <cellStyle name="Normal 3" xfId="37" xr:uid="{00000000-0005-0000-0000-00002C000000}"/>
    <cellStyle name="Normal 4" xfId="43" xr:uid="{00000000-0005-0000-0000-00002D000000}"/>
    <cellStyle name="Normal 4 2" xfId="53" xr:uid="{00000000-0005-0000-0000-00002E000000}"/>
    <cellStyle name="Normal 4 2 2" xfId="58" xr:uid="{00000000-0005-0000-0000-00002F000000}"/>
    <cellStyle name="Normal 4 3" xfId="51" xr:uid="{00000000-0005-0000-0000-000030000000}"/>
    <cellStyle name="Normal 4 3 2" xfId="57" xr:uid="{00000000-0005-0000-0000-000031000000}"/>
    <cellStyle name="Normal 4 4" xfId="56" xr:uid="{00000000-0005-0000-0000-000032000000}"/>
    <cellStyle name="Normal 5" xfId="49" xr:uid="{00000000-0005-0000-0000-000033000000}"/>
    <cellStyle name="Normal 6" xfId="55" xr:uid="{00000000-0005-0000-0000-000034000000}"/>
    <cellStyle name="Normal 7" xfId="54" xr:uid="{00000000-0005-0000-0000-000035000000}"/>
    <cellStyle name="Normal 7 2" xfId="59" xr:uid="{00000000-0005-0000-0000-000036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291353</xdr:colOff>
      <xdr:row>2</xdr:row>
      <xdr:rowOff>78440</xdr:rowOff>
    </xdr:from>
    <xdr:to>
      <xdr:col>7</xdr:col>
      <xdr:colOff>537882</xdr:colOff>
      <xdr:row>4</xdr:row>
      <xdr:rowOff>190499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99BFF31-0CF0-79EF-FCB0-538D66A91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0765" y="481852"/>
          <a:ext cx="2991970" cy="6275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4"/>
  <sheetViews>
    <sheetView tabSelected="1" zoomScale="85" zoomScaleNormal="85" zoomScaleSheetLayoutView="40" workbookViewId="0">
      <selection activeCell="E6" sqref="E6"/>
    </sheetView>
  </sheetViews>
  <sheetFormatPr defaultRowHeight="15.75"/>
  <cols>
    <col min="1" max="1" width="6" style="3" customWidth="1"/>
    <col min="2" max="2" width="7.88671875" style="3" customWidth="1"/>
    <col min="3" max="3" width="62" style="6" customWidth="1"/>
    <col min="4" max="4" width="8.33203125" style="4" customWidth="1"/>
    <col min="5" max="5" width="8.44140625" style="4" customWidth="1"/>
    <col min="6" max="6" width="9.109375" style="4" customWidth="1"/>
    <col min="7" max="7" width="6" style="3" bestFit="1" customWidth="1"/>
    <col min="8" max="8" width="10.21875" style="6" customWidth="1"/>
    <col min="9" max="9" width="16.6640625" style="6" customWidth="1"/>
    <col min="10" max="10" width="10.77734375" style="7" bestFit="1" customWidth="1"/>
    <col min="11" max="11" width="9.6640625" style="19"/>
    <col min="12" max="12" width="10.33203125" style="19" bestFit="1" customWidth="1"/>
    <col min="13" max="16384" width="8.88671875" style="19"/>
  </cols>
  <sheetData>
    <row r="1" spans="1:18">
      <c r="A1" s="22"/>
      <c r="H1" s="5"/>
    </row>
    <row r="2" spans="1:18">
      <c r="A2" s="22"/>
      <c r="H2" s="5"/>
    </row>
    <row r="3" spans="1:18" ht="20.25">
      <c r="A3" s="88" t="s">
        <v>6</v>
      </c>
      <c r="B3" s="88"/>
      <c r="C3" s="46"/>
      <c r="D3" s="89"/>
      <c r="E3" s="89"/>
      <c r="F3" s="89"/>
      <c r="G3" s="89"/>
      <c r="H3" s="89"/>
      <c r="I3" s="44"/>
    </row>
    <row r="4" spans="1:18" ht="20.25">
      <c r="A4" s="88" t="s">
        <v>7</v>
      </c>
      <c r="B4" s="88"/>
      <c r="C4" s="47"/>
      <c r="D4" s="89"/>
      <c r="E4" s="89"/>
      <c r="F4" s="89"/>
      <c r="G4" s="89"/>
      <c r="H4" s="89"/>
      <c r="I4" s="8"/>
    </row>
    <row r="5" spans="1:18" ht="20.25">
      <c r="A5" s="88" t="s">
        <v>104</v>
      </c>
      <c r="B5" s="88"/>
      <c r="C5" s="48" t="s">
        <v>105</v>
      </c>
      <c r="D5" s="89"/>
      <c r="E5" s="89"/>
      <c r="F5" s="89"/>
      <c r="G5" s="89"/>
      <c r="H5" s="89"/>
      <c r="I5" s="8"/>
    </row>
    <row r="6" spans="1:18" ht="20.25">
      <c r="A6" s="22"/>
      <c r="I6" s="8"/>
    </row>
    <row r="7" spans="1:18" ht="16.5" customHeight="1">
      <c r="A7" s="22"/>
      <c r="H7" s="5"/>
    </row>
    <row r="8" spans="1:18" s="2" customFormat="1" ht="30.6" customHeight="1">
      <c r="A8" s="68" t="s">
        <v>3</v>
      </c>
      <c r="B8" s="69" t="s">
        <v>8</v>
      </c>
      <c r="C8" s="70" t="s">
        <v>1</v>
      </c>
      <c r="D8" s="70" t="s">
        <v>4</v>
      </c>
      <c r="E8" s="70" t="s">
        <v>10</v>
      </c>
      <c r="F8" s="70" t="s">
        <v>9</v>
      </c>
      <c r="G8" s="68" t="s">
        <v>0</v>
      </c>
      <c r="H8" s="68" t="s">
        <v>15</v>
      </c>
      <c r="I8" s="70" t="s">
        <v>5</v>
      </c>
      <c r="J8" s="68" t="s">
        <v>2</v>
      </c>
      <c r="K8" s="1"/>
      <c r="L8" s="1"/>
      <c r="M8" s="1"/>
      <c r="N8" s="1"/>
      <c r="O8" s="1"/>
      <c r="P8" s="1"/>
      <c r="Q8" s="1"/>
      <c r="R8" s="1"/>
    </row>
    <row r="9" spans="1:18" s="31" customFormat="1">
      <c r="A9" s="59"/>
      <c r="B9" s="56"/>
      <c r="C9" s="49"/>
      <c r="D9" s="20"/>
      <c r="E9" s="9"/>
      <c r="F9" s="10"/>
      <c r="G9" s="11"/>
      <c r="H9" s="12"/>
      <c r="I9" s="13"/>
      <c r="J9" s="14"/>
      <c r="K9" s="30"/>
    </row>
    <row r="10" spans="1:18" s="31" customFormat="1">
      <c r="A10" s="60" t="str">
        <f>IF(G10&lt;&gt;"",1+MAX(#REF!),"")</f>
        <v/>
      </c>
      <c r="B10" s="57"/>
      <c r="C10" s="74"/>
      <c r="D10" s="75"/>
      <c r="E10" s="76"/>
      <c r="F10" s="77"/>
      <c r="G10" s="71"/>
      <c r="H10" s="72"/>
      <c r="I10" s="73"/>
      <c r="J10" s="28"/>
    </row>
    <row r="11" spans="1:18" s="31" customFormat="1">
      <c r="A11" s="79" t="str">
        <f>IF(G11&lt;&gt;"",1+MAX(#REF!),"")</f>
        <v/>
      </c>
      <c r="B11" s="80" t="s">
        <v>16</v>
      </c>
      <c r="C11" s="81" t="s">
        <v>17</v>
      </c>
      <c r="D11" s="82"/>
      <c r="E11" s="83"/>
      <c r="F11" s="83"/>
      <c r="G11" s="83"/>
      <c r="H11" s="83"/>
      <c r="I11" s="83"/>
      <c r="J11" s="84">
        <f>SUM(I12:I103)</f>
        <v>0</v>
      </c>
      <c r="K11" s="30"/>
    </row>
    <row r="12" spans="1:18" s="31" customFormat="1">
      <c r="A12" s="60" t="str">
        <f>IF(G12&lt;&gt;"",1+MAX($A$11:A11),"")</f>
        <v/>
      </c>
      <c r="B12" s="57"/>
      <c r="C12" s="50"/>
      <c r="D12" s="29"/>
      <c r="E12" s="23"/>
      <c r="F12" s="24"/>
      <c r="G12" s="25"/>
      <c r="H12" s="26"/>
      <c r="I12" s="27"/>
      <c r="J12" s="28"/>
      <c r="K12" s="30"/>
    </row>
    <row r="13" spans="1:18" s="31" customFormat="1">
      <c r="A13" s="60" t="str">
        <f>IF(G13&lt;&gt;"",1+MAX($A$11:A12),"")</f>
        <v/>
      </c>
      <c r="B13" s="57"/>
      <c r="C13" s="85" t="s">
        <v>18</v>
      </c>
      <c r="D13" s="43"/>
      <c r="E13" s="45"/>
      <c r="F13" s="43"/>
      <c r="G13" s="25"/>
      <c r="H13" s="26"/>
      <c r="I13" s="27"/>
      <c r="J13" s="28"/>
      <c r="K13" s="30"/>
    </row>
    <row r="14" spans="1:18" s="31" customFormat="1" ht="16.5" customHeight="1">
      <c r="A14" s="62">
        <f>IF(G14&lt;&gt;"",1+MAX($A$11:A13),"")</f>
        <v>1</v>
      </c>
      <c r="B14" s="63"/>
      <c r="C14" s="51" t="s">
        <v>19</v>
      </c>
      <c r="D14" s="43">
        <v>506</v>
      </c>
      <c r="E14" s="45">
        <v>0</v>
      </c>
      <c r="F14" s="43">
        <f t="shared" ref="F14" si="0">D14*(1+E14)</f>
        <v>506</v>
      </c>
      <c r="G14" s="64" t="s">
        <v>102</v>
      </c>
      <c r="H14" s="65"/>
      <c r="I14" s="66">
        <f>H14*F14</f>
        <v>0</v>
      </c>
      <c r="J14" s="67"/>
      <c r="K14" s="30"/>
    </row>
    <row r="15" spans="1:18" s="31" customFormat="1" ht="16.5" customHeight="1">
      <c r="A15" s="62">
        <f>IF(G15&lt;&gt;"",1+MAX($A$11:A14),"")</f>
        <v>2</v>
      </c>
      <c r="B15" s="63"/>
      <c r="C15" s="51" t="s">
        <v>20</v>
      </c>
      <c r="D15" s="43">
        <v>278</v>
      </c>
      <c r="E15" s="45">
        <v>0</v>
      </c>
      <c r="F15" s="43">
        <f t="shared" ref="F15" si="1">D15*(1+E15)</f>
        <v>278</v>
      </c>
      <c r="G15" s="64" t="s">
        <v>102</v>
      </c>
      <c r="H15" s="65"/>
      <c r="I15" s="66">
        <f t="shared" ref="I15:I18" si="2">H15*F15</f>
        <v>0</v>
      </c>
      <c r="J15" s="67"/>
      <c r="K15" s="30"/>
    </row>
    <row r="16" spans="1:18" s="31" customFormat="1">
      <c r="A16" s="62">
        <f>IF(G16&lt;&gt;"",1+MAX($A$11:A15),"")</f>
        <v>3</v>
      </c>
      <c r="B16" s="63"/>
      <c r="C16" s="51" t="s">
        <v>21</v>
      </c>
      <c r="D16" s="43">
        <v>184</v>
      </c>
      <c r="E16" s="45">
        <v>0</v>
      </c>
      <c r="F16" s="43">
        <f t="shared" ref="F16:F18" si="3">D16*(1+E16)</f>
        <v>184</v>
      </c>
      <c r="G16" s="64" t="s">
        <v>102</v>
      </c>
      <c r="H16" s="65"/>
      <c r="I16" s="66">
        <f t="shared" si="2"/>
        <v>0</v>
      </c>
      <c r="J16" s="67"/>
      <c r="K16" s="30"/>
    </row>
    <row r="17" spans="1:11" s="31" customFormat="1">
      <c r="A17" s="62">
        <f>IF(G17&lt;&gt;"",1+MAX($A$11:A16),"")</f>
        <v>4</v>
      </c>
      <c r="B17" s="63"/>
      <c r="C17" s="51" t="s">
        <v>22</v>
      </c>
      <c r="D17" s="43">
        <v>6</v>
      </c>
      <c r="E17" s="45">
        <v>0</v>
      </c>
      <c r="F17" s="43">
        <f t="shared" si="3"/>
        <v>6</v>
      </c>
      <c r="G17" s="64" t="s">
        <v>102</v>
      </c>
      <c r="H17" s="65"/>
      <c r="I17" s="66">
        <f t="shared" si="2"/>
        <v>0</v>
      </c>
      <c r="J17" s="67"/>
      <c r="K17" s="30"/>
    </row>
    <row r="18" spans="1:11" s="31" customFormat="1">
      <c r="A18" s="62">
        <f>IF(G18&lt;&gt;"",1+MAX($A$11:A17),"")</f>
        <v>5</v>
      </c>
      <c r="B18" s="63"/>
      <c r="C18" s="51" t="s">
        <v>23</v>
      </c>
      <c r="D18" s="43">
        <v>16</v>
      </c>
      <c r="E18" s="45">
        <v>0</v>
      </c>
      <c r="F18" s="43">
        <f t="shared" si="3"/>
        <v>16</v>
      </c>
      <c r="G18" s="64" t="s">
        <v>102</v>
      </c>
      <c r="H18" s="65"/>
      <c r="I18" s="66">
        <f t="shared" si="2"/>
        <v>0</v>
      </c>
      <c r="J18" s="67"/>
      <c r="K18" s="30"/>
    </row>
    <row r="19" spans="1:11" s="31" customFormat="1" ht="32.25" customHeight="1">
      <c r="A19" s="62">
        <f>IF(G19&lt;&gt;"",1+MAX($A$11:A18),"")</f>
        <v>6</v>
      </c>
      <c r="B19" s="63"/>
      <c r="C19" s="51" t="s">
        <v>24</v>
      </c>
      <c r="D19" s="43">
        <v>47</v>
      </c>
      <c r="E19" s="45">
        <v>0</v>
      </c>
      <c r="F19" s="43">
        <f t="shared" ref="F19:F22" si="4">D19*(1+E19)</f>
        <v>47</v>
      </c>
      <c r="G19" s="64" t="s">
        <v>102</v>
      </c>
      <c r="H19" s="65"/>
      <c r="I19" s="66">
        <f>H19*F19</f>
        <v>0</v>
      </c>
      <c r="J19" s="67"/>
      <c r="K19" s="30"/>
    </row>
    <row r="20" spans="1:11" s="31" customFormat="1">
      <c r="A20" s="62">
        <f>IF(G20&lt;&gt;"",1+MAX($A$11:A19),"")</f>
        <v>7</v>
      </c>
      <c r="B20" s="63"/>
      <c r="C20" s="51" t="s">
        <v>25</v>
      </c>
      <c r="D20" s="43">
        <v>1</v>
      </c>
      <c r="E20" s="45">
        <v>0</v>
      </c>
      <c r="F20" s="43">
        <f t="shared" si="4"/>
        <v>1</v>
      </c>
      <c r="G20" s="64" t="s">
        <v>102</v>
      </c>
      <c r="H20" s="65"/>
      <c r="I20" s="66">
        <f t="shared" ref="I20:I22" si="5">H20*F20</f>
        <v>0</v>
      </c>
      <c r="J20" s="67"/>
      <c r="K20" s="30"/>
    </row>
    <row r="21" spans="1:11" s="31" customFormat="1">
      <c r="A21" s="62">
        <f>IF(G21&lt;&gt;"",1+MAX($A$11:A20),"")</f>
        <v>8</v>
      </c>
      <c r="B21" s="63"/>
      <c r="C21" s="51" t="s">
        <v>26</v>
      </c>
      <c r="D21" s="43">
        <v>1</v>
      </c>
      <c r="E21" s="45">
        <v>0</v>
      </c>
      <c r="F21" s="43">
        <f t="shared" si="4"/>
        <v>1</v>
      </c>
      <c r="G21" s="64" t="s">
        <v>102</v>
      </c>
      <c r="H21" s="65"/>
      <c r="I21" s="66">
        <f t="shared" si="5"/>
        <v>0</v>
      </c>
      <c r="J21" s="67"/>
      <c r="K21" s="30"/>
    </row>
    <row r="22" spans="1:11" s="31" customFormat="1">
      <c r="A22" s="62">
        <f>IF(G22&lt;&gt;"",1+MAX($A$11:A21),"")</f>
        <v>9</v>
      </c>
      <c r="B22" s="63"/>
      <c r="C22" s="51" t="s">
        <v>27</v>
      </c>
      <c r="D22" s="43">
        <v>1</v>
      </c>
      <c r="E22" s="45">
        <v>0</v>
      </c>
      <c r="F22" s="43">
        <f t="shared" si="4"/>
        <v>1</v>
      </c>
      <c r="G22" s="64" t="s">
        <v>102</v>
      </c>
      <c r="H22" s="65"/>
      <c r="I22" s="66">
        <f t="shared" si="5"/>
        <v>0</v>
      </c>
      <c r="J22" s="67"/>
      <c r="K22" s="30"/>
    </row>
    <row r="23" spans="1:11" s="31" customFormat="1" ht="16.5" customHeight="1">
      <c r="A23" s="62">
        <f>IF(G23&lt;&gt;"",1+MAX($A$11:A22),"")</f>
        <v>10</v>
      </c>
      <c r="B23" s="63"/>
      <c r="C23" s="51" t="s">
        <v>28</v>
      </c>
      <c r="D23" s="43">
        <v>1</v>
      </c>
      <c r="E23" s="45">
        <v>0</v>
      </c>
      <c r="F23" s="43">
        <f t="shared" ref="F23:F26" si="6">D23*(1+E23)</f>
        <v>1</v>
      </c>
      <c r="G23" s="64" t="s">
        <v>102</v>
      </c>
      <c r="H23" s="65"/>
      <c r="I23" s="66">
        <f>H23*F23</f>
        <v>0</v>
      </c>
      <c r="J23" s="67"/>
      <c r="K23" s="30"/>
    </row>
    <row r="24" spans="1:11" s="31" customFormat="1" ht="31.5">
      <c r="A24" s="62">
        <f>IF(G24&lt;&gt;"",1+MAX($A$11:A23),"")</f>
        <v>11</v>
      </c>
      <c r="B24" s="63"/>
      <c r="C24" s="51" t="s">
        <v>29</v>
      </c>
      <c r="D24" s="43">
        <f>12665.61+1422.029+21828.61+1569.632</f>
        <v>37485.881000000001</v>
      </c>
      <c r="E24" s="45">
        <v>0.1</v>
      </c>
      <c r="F24" s="43">
        <f t="shared" si="6"/>
        <v>41234.469100000002</v>
      </c>
      <c r="G24" s="64" t="s">
        <v>11</v>
      </c>
      <c r="H24" s="65"/>
      <c r="I24" s="66">
        <f t="shared" ref="I24:I26" si="7">H24*F24</f>
        <v>0</v>
      </c>
      <c r="J24" s="67"/>
      <c r="K24" s="30"/>
    </row>
    <row r="25" spans="1:11" s="31" customFormat="1">
      <c r="A25" s="62">
        <f>IF(G25&lt;&gt;"",1+MAX($A$11:A24),"")</f>
        <v>12</v>
      </c>
      <c r="B25" s="63"/>
      <c r="C25" s="51" t="s">
        <v>30</v>
      </c>
      <c r="D25" s="43">
        <v>4856.4629999999997</v>
      </c>
      <c r="E25" s="45">
        <v>0.1</v>
      </c>
      <c r="F25" s="43">
        <f t="shared" si="6"/>
        <v>5342.1093000000001</v>
      </c>
      <c r="G25" s="64" t="s">
        <v>11</v>
      </c>
      <c r="H25" s="65"/>
      <c r="I25" s="66">
        <f t="shared" si="7"/>
        <v>0</v>
      </c>
      <c r="J25" s="67"/>
      <c r="K25" s="30"/>
    </row>
    <row r="26" spans="1:11" s="31" customFormat="1">
      <c r="A26" s="62">
        <f>IF(G26&lt;&gt;"",1+MAX($A$11:A25),"")</f>
        <v>13</v>
      </c>
      <c r="B26" s="63"/>
      <c r="C26" s="51" t="s">
        <v>31</v>
      </c>
      <c r="D26" s="43">
        <v>728.11500000000001</v>
      </c>
      <c r="E26" s="45">
        <v>0.1</v>
      </c>
      <c r="F26" s="43">
        <f t="shared" si="6"/>
        <v>800.92650000000003</v>
      </c>
      <c r="G26" s="64" t="s">
        <v>12</v>
      </c>
      <c r="H26" s="65"/>
      <c r="I26" s="66">
        <f t="shared" si="7"/>
        <v>0</v>
      </c>
      <c r="J26" s="67"/>
      <c r="K26" s="30"/>
    </row>
    <row r="27" spans="1:11" s="31" customFormat="1" ht="16.5" customHeight="1">
      <c r="A27" s="62">
        <f>IF(G27&lt;&gt;"",1+MAX($A$11:A26),"")</f>
        <v>14</v>
      </c>
      <c r="B27" s="63"/>
      <c r="C27" s="51" t="s">
        <v>32</v>
      </c>
      <c r="D27" s="43">
        <v>12826.13</v>
      </c>
      <c r="E27" s="45">
        <v>0.1</v>
      </c>
      <c r="F27" s="43">
        <f t="shared" ref="F27:F29" si="8">D27*(1+E27)</f>
        <v>14108.743</v>
      </c>
      <c r="G27" s="64" t="s">
        <v>12</v>
      </c>
      <c r="H27" s="65"/>
      <c r="I27" s="66">
        <f>H27*F27</f>
        <v>0</v>
      </c>
      <c r="J27" s="67"/>
      <c r="K27" s="30"/>
    </row>
    <row r="28" spans="1:11" s="31" customFormat="1">
      <c r="A28" s="62">
        <f>IF(G28&lt;&gt;"",1+MAX($A$11:A27),"")</f>
        <v>15</v>
      </c>
      <c r="B28" s="63"/>
      <c r="C28" s="51" t="s">
        <v>33</v>
      </c>
      <c r="D28" s="43">
        <v>1156.26</v>
      </c>
      <c r="E28" s="45">
        <v>0.1</v>
      </c>
      <c r="F28" s="43">
        <f t="shared" si="8"/>
        <v>1271.8860000000002</v>
      </c>
      <c r="G28" s="64" t="s">
        <v>12</v>
      </c>
      <c r="H28" s="65"/>
      <c r="I28" s="66">
        <f t="shared" ref="I28:I29" si="9">H28*F28</f>
        <v>0</v>
      </c>
      <c r="J28" s="67"/>
      <c r="K28" s="30"/>
    </row>
    <row r="29" spans="1:11" s="31" customFormat="1">
      <c r="A29" s="62">
        <f>IF(G29&lt;&gt;"",1+MAX($A$11:A28),"")</f>
        <v>16</v>
      </c>
      <c r="B29" s="63"/>
      <c r="C29" s="51" t="s">
        <v>34</v>
      </c>
      <c r="D29" s="43">
        <v>2862.0340000000001</v>
      </c>
      <c r="E29" s="45">
        <v>0.1</v>
      </c>
      <c r="F29" s="43">
        <f t="shared" si="8"/>
        <v>3148.2374000000004</v>
      </c>
      <c r="G29" s="64" t="s">
        <v>12</v>
      </c>
      <c r="H29" s="65"/>
      <c r="I29" s="66">
        <f t="shared" si="9"/>
        <v>0</v>
      </c>
      <c r="J29" s="67"/>
      <c r="K29" s="30"/>
    </row>
    <row r="30" spans="1:11" s="31" customFormat="1">
      <c r="A30" s="62"/>
      <c r="B30" s="63"/>
      <c r="C30" s="52" t="s">
        <v>35</v>
      </c>
      <c r="D30" s="43"/>
      <c r="E30" s="45"/>
      <c r="F30" s="43"/>
      <c r="G30" s="64"/>
      <c r="H30" s="65"/>
      <c r="I30" s="66"/>
      <c r="J30" s="67"/>
      <c r="K30" s="30"/>
    </row>
    <row r="31" spans="1:11" s="31" customFormat="1" ht="16.5" customHeight="1">
      <c r="A31" s="62"/>
      <c r="B31" s="63"/>
      <c r="C31" s="78" t="s">
        <v>36</v>
      </c>
      <c r="D31" s="43"/>
      <c r="E31" s="45"/>
      <c r="F31" s="43"/>
      <c r="G31" s="64"/>
      <c r="H31" s="65"/>
      <c r="I31" s="66"/>
      <c r="J31" s="67"/>
      <c r="K31" s="30"/>
    </row>
    <row r="32" spans="1:11" s="31" customFormat="1" ht="69" customHeight="1">
      <c r="A32" s="62">
        <f>IF(G32&lt;&gt;"",1+MAX($A$11:A31),"")</f>
        <v>17</v>
      </c>
      <c r="B32" s="63"/>
      <c r="C32" s="51" t="s">
        <v>37</v>
      </c>
      <c r="D32" s="43">
        <v>2</v>
      </c>
      <c r="E32" s="45">
        <v>0</v>
      </c>
      <c r="F32" s="43">
        <f t="shared" ref="F32" si="10">D32*(1+E32)</f>
        <v>2</v>
      </c>
      <c r="G32" s="64" t="s">
        <v>102</v>
      </c>
      <c r="H32" s="65"/>
      <c r="I32" s="66">
        <f t="shared" ref="I32:I47" si="11">H32*F32</f>
        <v>0</v>
      </c>
      <c r="J32" s="67"/>
      <c r="K32" s="30"/>
    </row>
    <row r="33" spans="1:11" s="31" customFormat="1" ht="69" customHeight="1">
      <c r="A33" s="62">
        <f>IF(G33&lt;&gt;"",1+MAX($A$11:A32),"")</f>
        <v>18</v>
      </c>
      <c r="B33" s="63"/>
      <c r="C33" s="51" t="s">
        <v>38</v>
      </c>
      <c r="D33" s="43">
        <v>8</v>
      </c>
      <c r="E33" s="45">
        <v>0</v>
      </c>
      <c r="F33" s="43">
        <f t="shared" ref="F33" si="12">D33*(1+E33)</f>
        <v>8</v>
      </c>
      <c r="G33" s="64" t="s">
        <v>102</v>
      </c>
      <c r="H33" s="65"/>
      <c r="I33" s="66">
        <f t="shared" si="11"/>
        <v>0</v>
      </c>
      <c r="J33" s="67"/>
      <c r="K33" s="30"/>
    </row>
    <row r="34" spans="1:11" s="31" customFormat="1" ht="69" customHeight="1">
      <c r="A34" s="62">
        <f>IF(G34&lt;&gt;"",1+MAX($A$11:A33),"")</f>
        <v>19</v>
      </c>
      <c r="B34" s="63"/>
      <c r="C34" s="51" t="s">
        <v>39</v>
      </c>
      <c r="D34" s="43">
        <v>34</v>
      </c>
      <c r="E34" s="45">
        <v>0</v>
      </c>
      <c r="F34" s="43">
        <f t="shared" ref="F34" si="13">D34*(1+E34)</f>
        <v>34</v>
      </c>
      <c r="G34" s="64" t="s">
        <v>102</v>
      </c>
      <c r="H34" s="65"/>
      <c r="I34" s="66">
        <f t="shared" si="11"/>
        <v>0</v>
      </c>
      <c r="J34" s="67"/>
      <c r="K34" s="30"/>
    </row>
    <row r="35" spans="1:11" s="31" customFormat="1" ht="69" customHeight="1">
      <c r="A35" s="62">
        <f>IF(G35&lt;&gt;"",1+MAX($A$11:A34),"")</f>
        <v>20</v>
      </c>
      <c r="B35" s="63"/>
      <c r="C35" s="51" t="s">
        <v>40</v>
      </c>
      <c r="D35" s="43">
        <v>3</v>
      </c>
      <c r="E35" s="45">
        <v>0</v>
      </c>
      <c r="F35" s="43">
        <f t="shared" ref="F35" si="14">D35*(1+E35)</f>
        <v>3</v>
      </c>
      <c r="G35" s="64" t="s">
        <v>102</v>
      </c>
      <c r="H35" s="65"/>
      <c r="I35" s="66">
        <f t="shared" si="11"/>
        <v>0</v>
      </c>
      <c r="J35" s="67"/>
      <c r="K35" s="30"/>
    </row>
    <row r="36" spans="1:11" s="31" customFormat="1" ht="69" customHeight="1">
      <c r="A36" s="62">
        <f>IF(G36&lt;&gt;"",1+MAX($A$11:A35),"")</f>
        <v>21</v>
      </c>
      <c r="B36" s="63"/>
      <c r="C36" s="51" t="s">
        <v>41</v>
      </c>
      <c r="D36" s="43">
        <v>5</v>
      </c>
      <c r="E36" s="45">
        <v>0</v>
      </c>
      <c r="F36" s="43">
        <f t="shared" ref="F36" si="15">D36*(1+E36)</f>
        <v>5</v>
      </c>
      <c r="G36" s="64" t="s">
        <v>102</v>
      </c>
      <c r="H36" s="65"/>
      <c r="I36" s="66">
        <f t="shared" si="11"/>
        <v>0</v>
      </c>
      <c r="J36" s="67"/>
      <c r="K36" s="30"/>
    </row>
    <row r="37" spans="1:11" s="31" customFormat="1" ht="69" customHeight="1">
      <c r="A37" s="62">
        <f>IF(G37&lt;&gt;"",1+MAX($A$11:A36),"")</f>
        <v>22</v>
      </c>
      <c r="B37" s="63"/>
      <c r="C37" s="51" t="s">
        <v>42</v>
      </c>
      <c r="D37" s="43">
        <v>20</v>
      </c>
      <c r="E37" s="45">
        <v>0</v>
      </c>
      <c r="F37" s="43">
        <f t="shared" ref="F37" si="16">D37*(1+E37)</f>
        <v>20</v>
      </c>
      <c r="G37" s="64" t="s">
        <v>102</v>
      </c>
      <c r="H37" s="65"/>
      <c r="I37" s="66">
        <f t="shared" si="11"/>
        <v>0</v>
      </c>
      <c r="J37" s="67"/>
      <c r="K37" s="30"/>
    </row>
    <row r="38" spans="1:11" s="31" customFormat="1" ht="69" customHeight="1">
      <c r="A38" s="62">
        <f>IF(G38&lt;&gt;"",1+MAX($A$11:A37),"")</f>
        <v>23</v>
      </c>
      <c r="B38" s="63"/>
      <c r="C38" s="51" t="s">
        <v>43</v>
      </c>
      <c r="D38" s="43">
        <v>6</v>
      </c>
      <c r="E38" s="45">
        <v>0</v>
      </c>
      <c r="F38" s="43">
        <f t="shared" ref="F38" si="17">D38*(1+E38)</f>
        <v>6</v>
      </c>
      <c r="G38" s="64" t="s">
        <v>102</v>
      </c>
      <c r="H38" s="65"/>
      <c r="I38" s="66">
        <f t="shared" si="11"/>
        <v>0</v>
      </c>
      <c r="J38" s="67"/>
      <c r="K38" s="30"/>
    </row>
    <row r="39" spans="1:11" s="31" customFormat="1" ht="69" customHeight="1">
      <c r="A39" s="62">
        <f>IF(G39&lt;&gt;"",1+MAX($A$11:A38),"")</f>
        <v>24</v>
      </c>
      <c r="B39" s="63"/>
      <c r="C39" s="51" t="s">
        <v>44</v>
      </c>
      <c r="D39" s="43">
        <v>6</v>
      </c>
      <c r="E39" s="45">
        <v>0</v>
      </c>
      <c r="F39" s="43">
        <f t="shared" ref="F39" si="18">D39*(1+E39)</f>
        <v>6</v>
      </c>
      <c r="G39" s="64" t="s">
        <v>102</v>
      </c>
      <c r="H39" s="65"/>
      <c r="I39" s="66">
        <f t="shared" si="11"/>
        <v>0</v>
      </c>
      <c r="J39" s="67"/>
      <c r="K39" s="30"/>
    </row>
    <row r="40" spans="1:11" s="31" customFormat="1" ht="69" customHeight="1">
      <c r="A40" s="62">
        <f>IF(G40&lt;&gt;"",1+MAX($A$11:A39),"")</f>
        <v>25</v>
      </c>
      <c r="B40" s="63"/>
      <c r="C40" s="51" t="s">
        <v>45</v>
      </c>
      <c r="D40" s="43">
        <v>8</v>
      </c>
      <c r="E40" s="45">
        <v>0</v>
      </c>
      <c r="F40" s="43">
        <f t="shared" ref="F40" si="19">D40*(1+E40)</f>
        <v>8</v>
      </c>
      <c r="G40" s="64" t="s">
        <v>102</v>
      </c>
      <c r="H40" s="65"/>
      <c r="I40" s="66">
        <f t="shared" si="11"/>
        <v>0</v>
      </c>
      <c r="J40" s="67"/>
      <c r="K40" s="30"/>
    </row>
    <row r="41" spans="1:11" s="31" customFormat="1" ht="69" customHeight="1">
      <c r="A41" s="62">
        <f>IF(G41&lt;&gt;"",1+MAX($A$11:A40),"")</f>
        <v>26</v>
      </c>
      <c r="B41" s="63"/>
      <c r="C41" s="51" t="s">
        <v>46</v>
      </c>
      <c r="D41" s="43">
        <v>3</v>
      </c>
      <c r="E41" s="45">
        <v>0</v>
      </c>
      <c r="F41" s="43">
        <f t="shared" ref="F41" si="20">D41*(1+E41)</f>
        <v>3</v>
      </c>
      <c r="G41" s="64" t="s">
        <v>102</v>
      </c>
      <c r="H41" s="65"/>
      <c r="I41" s="66">
        <f t="shared" si="11"/>
        <v>0</v>
      </c>
      <c r="J41" s="67"/>
      <c r="K41" s="30"/>
    </row>
    <row r="42" spans="1:11" s="31" customFormat="1" ht="69" customHeight="1">
      <c r="A42" s="62">
        <f>IF(G42&lt;&gt;"",1+MAX($A$11:A41),"")</f>
        <v>27</v>
      </c>
      <c r="B42" s="63"/>
      <c r="C42" s="51" t="s">
        <v>47</v>
      </c>
      <c r="D42" s="43">
        <v>9</v>
      </c>
      <c r="E42" s="45">
        <v>0</v>
      </c>
      <c r="F42" s="43">
        <f t="shared" ref="F42" si="21">D42*(1+E42)</f>
        <v>9</v>
      </c>
      <c r="G42" s="64" t="s">
        <v>102</v>
      </c>
      <c r="H42" s="65"/>
      <c r="I42" s="66">
        <f t="shared" si="11"/>
        <v>0</v>
      </c>
      <c r="J42" s="67"/>
      <c r="K42" s="30"/>
    </row>
    <row r="43" spans="1:11" s="31" customFormat="1" ht="69" customHeight="1">
      <c r="A43" s="62">
        <f>IF(G43&lt;&gt;"",1+MAX($A$11:A42),"")</f>
        <v>28</v>
      </c>
      <c r="B43" s="63"/>
      <c r="C43" s="51" t="s">
        <v>47</v>
      </c>
      <c r="D43" s="43">
        <v>6</v>
      </c>
      <c r="E43" s="45">
        <v>0</v>
      </c>
      <c r="F43" s="43">
        <f t="shared" ref="F43" si="22">D43*(1+E43)</f>
        <v>6</v>
      </c>
      <c r="G43" s="64" t="s">
        <v>102</v>
      </c>
      <c r="H43" s="65"/>
      <c r="I43" s="66">
        <f t="shared" si="11"/>
        <v>0</v>
      </c>
      <c r="J43" s="67"/>
      <c r="K43" s="30"/>
    </row>
    <row r="44" spans="1:11" s="31" customFormat="1" ht="69" customHeight="1">
      <c r="A44" s="62">
        <f>IF(G44&lt;&gt;"",1+MAX($A$11:A43),"")</f>
        <v>29</v>
      </c>
      <c r="B44" s="63"/>
      <c r="C44" s="51" t="s">
        <v>48</v>
      </c>
      <c r="D44" s="43">
        <v>47</v>
      </c>
      <c r="E44" s="45">
        <v>0</v>
      </c>
      <c r="F44" s="43">
        <f t="shared" ref="F44" si="23">D44*(1+E44)</f>
        <v>47</v>
      </c>
      <c r="G44" s="64" t="s">
        <v>102</v>
      </c>
      <c r="H44" s="65"/>
      <c r="I44" s="66">
        <f t="shared" si="11"/>
        <v>0</v>
      </c>
      <c r="J44" s="67"/>
      <c r="K44" s="30"/>
    </row>
    <row r="45" spans="1:11" s="31" customFormat="1" ht="69" customHeight="1">
      <c r="A45" s="62">
        <f>IF(G45&lt;&gt;"",1+MAX($A$11:A44),"")</f>
        <v>30</v>
      </c>
      <c r="B45" s="63"/>
      <c r="C45" s="51" t="s">
        <v>49</v>
      </c>
      <c r="D45" s="43">
        <v>3</v>
      </c>
      <c r="E45" s="45">
        <v>0</v>
      </c>
      <c r="F45" s="43">
        <f t="shared" ref="F45" si="24">D45*(1+E45)</f>
        <v>3</v>
      </c>
      <c r="G45" s="64" t="s">
        <v>102</v>
      </c>
      <c r="H45" s="65"/>
      <c r="I45" s="66">
        <f t="shared" si="11"/>
        <v>0</v>
      </c>
      <c r="J45" s="67"/>
      <c r="K45" s="30"/>
    </row>
    <row r="46" spans="1:11" s="31" customFormat="1" ht="69" customHeight="1">
      <c r="A46" s="62">
        <f>IF(G46&lt;&gt;"",1+MAX($A$11:A45),"")</f>
        <v>31</v>
      </c>
      <c r="B46" s="63"/>
      <c r="C46" s="51" t="s">
        <v>50</v>
      </c>
      <c r="D46" s="43">
        <v>1</v>
      </c>
      <c r="E46" s="45">
        <v>0</v>
      </c>
      <c r="F46" s="43">
        <f t="shared" ref="F46" si="25">D46*(1+E46)</f>
        <v>1</v>
      </c>
      <c r="G46" s="64" t="s">
        <v>102</v>
      </c>
      <c r="H46" s="65"/>
      <c r="I46" s="66">
        <f t="shared" si="11"/>
        <v>0</v>
      </c>
      <c r="J46" s="67"/>
      <c r="K46" s="30"/>
    </row>
    <row r="47" spans="1:11" s="31" customFormat="1" ht="69" customHeight="1">
      <c r="A47" s="62">
        <f>IF(G47&lt;&gt;"",1+MAX($A$11:A46),"")</f>
        <v>32</v>
      </c>
      <c r="B47" s="63"/>
      <c r="C47" s="51" t="s">
        <v>51</v>
      </c>
      <c r="D47" s="43">
        <v>2</v>
      </c>
      <c r="E47" s="45">
        <v>0</v>
      </c>
      <c r="F47" s="43">
        <f t="shared" ref="F47" si="26">D47*(1+E47)</f>
        <v>2</v>
      </c>
      <c r="G47" s="64" t="s">
        <v>102</v>
      </c>
      <c r="H47" s="65"/>
      <c r="I47" s="66">
        <f t="shared" si="11"/>
        <v>0</v>
      </c>
      <c r="J47" s="67"/>
      <c r="K47" s="30"/>
    </row>
    <row r="48" spans="1:11" s="31" customFormat="1">
      <c r="A48" s="62"/>
      <c r="B48" s="63"/>
      <c r="C48" s="78"/>
      <c r="D48" s="43"/>
      <c r="E48" s="45"/>
      <c r="F48" s="43"/>
      <c r="G48" s="64"/>
      <c r="H48" s="65"/>
      <c r="I48" s="66"/>
      <c r="J48" s="67"/>
      <c r="K48" s="30"/>
    </row>
    <row r="49" spans="1:11" s="31" customFormat="1">
      <c r="A49" s="62"/>
      <c r="B49" s="63"/>
      <c r="C49" s="53" t="s">
        <v>52</v>
      </c>
      <c r="D49" s="43"/>
      <c r="E49" s="45"/>
      <c r="F49" s="43"/>
      <c r="G49" s="64"/>
      <c r="H49" s="65"/>
      <c r="I49" s="66"/>
      <c r="J49" s="67"/>
      <c r="K49" s="30"/>
    </row>
    <row r="50" spans="1:11" s="31" customFormat="1" ht="69" customHeight="1">
      <c r="A50" s="62">
        <f>IF(G50&lt;&gt;"",1+MAX($A$11:A49),"")</f>
        <v>33</v>
      </c>
      <c r="B50" s="63"/>
      <c r="C50" s="51" t="s">
        <v>53</v>
      </c>
      <c r="D50" s="43">
        <v>56</v>
      </c>
      <c r="E50" s="45">
        <v>0</v>
      </c>
      <c r="F50" s="43">
        <f t="shared" ref="F50:F83" si="27">D50*(1+E50)</f>
        <v>56</v>
      </c>
      <c r="G50" s="64" t="s">
        <v>102</v>
      </c>
      <c r="H50" s="65"/>
      <c r="I50" s="66">
        <f t="shared" ref="I50:I83" si="28">H50*F50</f>
        <v>0</v>
      </c>
      <c r="J50" s="67"/>
      <c r="K50" s="30"/>
    </row>
    <row r="51" spans="1:11" s="31" customFormat="1" ht="69" customHeight="1">
      <c r="A51" s="62">
        <f>IF(G51&lt;&gt;"",1+MAX($A$11:A50),"")</f>
        <v>34</v>
      </c>
      <c r="B51" s="63"/>
      <c r="C51" s="51" t="s">
        <v>54</v>
      </c>
      <c r="D51" s="43">
        <v>28</v>
      </c>
      <c r="E51" s="45">
        <v>0</v>
      </c>
      <c r="F51" s="43">
        <f t="shared" si="27"/>
        <v>28</v>
      </c>
      <c r="G51" s="64" t="s">
        <v>102</v>
      </c>
      <c r="H51" s="65"/>
      <c r="I51" s="66">
        <f t="shared" si="28"/>
        <v>0</v>
      </c>
      <c r="J51" s="67"/>
      <c r="K51" s="30"/>
    </row>
    <row r="52" spans="1:11" s="31" customFormat="1" ht="69" customHeight="1">
      <c r="A52" s="62">
        <f>IF(G52&lt;&gt;"",1+MAX($A$11:A51),"")</f>
        <v>35</v>
      </c>
      <c r="B52" s="63"/>
      <c r="C52" s="51" t="s">
        <v>55</v>
      </c>
      <c r="D52" s="43">
        <v>25</v>
      </c>
      <c r="E52" s="45">
        <v>0</v>
      </c>
      <c r="F52" s="43">
        <f t="shared" si="27"/>
        <v>25</v>
      </c>
      <c r="G52" s="64" t="s">
        <v>102</v>
      </c>
      <c r="H52" s="65"/>
      <c r="I52" s="66">
        <f t="shared" si="28"/>
        <v>0</v>
      </c>
      <c r="J52" s="67"/>
      <c r="K52" s="30"/>
    </row>
    <row r="53" spans="1:11" s="31" customFormat="1" ht="69" customHeight="1">
      <c r="A53" s="62">
        <f>IF(G53&lt;&gt;"",1+MAX($A$11:A52),"")</f>
        <v>36</v>
      </c>
      <c r="B53" s="63"/>
      <c r="C53" s="51" t="s">
        <v>56</v>
      </c>
      <c r="D53" s="43">
        <v>19</v>
      </c>
      <c r="E53" s="45">
        <v>0</v>
      </c>
      <c r="F53" s="43">
        <f t="shared" si="27"/>
        <v>19</v>
      </c>
      <c r="G53" s="64" t="s">
        <v>102</v>
      </c>
      <c r="H53" s="65"/>
      <c r="I53" s="66">
        <f t="shared" si="28"/>
        <v>0</v>
      </c>
      <c r="J53" s="67"/>
      <c r="K53" s="30"/>
    </row>
    <row r="54" spans="1:11" s="31" customFormat="1" ht="69" customHeight="1">
      <c r="A54" s="62">
        <f>IF(G54&lt;&gt;"",1+MAX($A$11:A53),"")</f>
        <v>37</v>
      </c>
      <c r="B54" s="63"/>
      <c r="C54" s="51" t="s">
        <v>57</v>
      </c>
      <c r="D54" s="43">
        <v>67</v>
      </c>
      <c r="E54" s="45">
        <v>0</v>
      </c>
      <c r="F54" s="43">
        <f t="shared" si="27"/>
        <v>67</v>
      </c>
      <c r="G54" s="64" t="s">
        <v>102</v>
      </c>
      <c r="H54" s="65"/>
      <c r="I54" s="66">
        <f t="shared" si="28"/>
        <v>0</v>
      </c>
      <c r="J54" s="67"/>
      <c r="K54" s="30"/>
    </row>
    <row r="55" spans="1:11" s="31" customFormat="1" ht="69" customHeight="1">
      <c r="A55" s="62">
        <f>IF(G55&lt;&gt;"",1+MAX($A$11:A54),"")</f>
        <v>38</v>
      </c>
      <c r="B55" s="63"/>
      <c r="C55" s="51" t="s">
        <v>58</v>
      </c>
      <c r="D55" s="43">
        <v>2</v>
      </c>
      <c r="E55" s="45">
        <v>0</v>
      </c>
      <c r="F55" s="43">
        <f t="shared" si="27"/>
        <v>2</v>
      </c>
      <c r="G55" s="64" t="s">
        <v>102</v>
      </c>
      <c r="H55" s="65"/>
      <c r="I55" s="66">
        <f t="shared" si="28"/>
        <v>0</v>
      </c>
      <c r="J55" s="67"/>
      <c r="K55" s="30"/>
    </row>
    <row r="56" spans="1:11" s="31" customFormat="1" ht="69" customHeight="1">
      <c r="A56" s="62">
        <f>IF(G56&lt;&gt;"",1+MAX($A$11:A55),"")</f>
        <v>39</v>
      </c>
      <c r="B56" s="63"/>
      <c r="C56" s="51" t="s">
        <v>59</v>
      </c>
      <c r="D56" s="43">
        <v>538</v>
      </c>
      <c r="E56" s="45">
        <v>0</v>
      </c>
      <c r="F56" s="43">
        <f t="shared" si="27"/>
        <v>538</v>
      </c>
      <c r="G56" s="64" t="s">
        <v>102</v>
      </c>
      <c r="H56" s="65"/>
      <c r="I56" s="66">
        <f t="shared" si="28"/>
        <v>0</v>
      </c>
      <c r="J56" s="67"/>
      <c r="K56" s="30"/>
    </row>
    <row r="57" spans="1:11" s="31" customFormat="1" ht="69" customHeight="1">
      <c r="A57" s="62">
        <f>IF(G57&lt;&gt;"",1+MAX($A$11:A56),"")</f>
        <v>40</v>
      </c>
      <c r="B57" s="63"/>
      <c r="C57" s="51" t="s">
        <v>60</v>
      </c>
      <c r="D57" s="43">
        <v>450</v>
      </c>
      <c r="E57" s="45">
        <v>0</v>
      </c>
      <c r="F57" s="43">
        <f t="shared" si="27"/>
        <v>450</v>
      </c>
      <c r="G57" s="64" t="s">
        <v>102</v>
      </c>
      <c r="H57" s="65"/>
      <c r="I57" s="66">
        <f t="shared" si="28"/>
        <v>0</v>
      </c>
      <c r="J57" s="67"/>
      <c r="K57" s="30"/>
    </row>
    <row r="58" spans="1:11" s="31" customFormat="1" ht="69" customHeight="1">
      <c r="A58" s="62">
        <f>IF(G58&lt;&gt;"",1+MAX($A$11:A57),"")</f>
        <v>41</v>
      </c>
      <c r="B58" s="63"/>
      <c r="C58" s="51" t="s">
        <v>61</v>
      </c>
      <c r="D58" s="43">
        <v>24</v>
      </c>
      <c r="E58" s="45">
        <v>0</v>
      </c>
      <c r="F58" s="43">
        <f t="shared" si="27"/>
        <v>24</v>
      </c>
      <c r="G58" s="64" t="s">
        <v>102</v>
      </c>
      <c r="H58" s="65"/>
      <c r="I58" s="66">
        <f t="shared" si="28"/>
        <v>0</v>
      </c>
      <c r="J58" s="67"/>
      <c r="K58" s="30"/>
    </row>
    <row r="59" spans="1:11" s="31" customFormat="1" ht="69" customHeight="1">
      <c r="A59" s="62">
        <f>IF(G59&lt;&gt;"",1+MAX($A$11:A58),"")</f>
        <v>42</v>
      </c>
      <c r="B59" s="63"/>
      <c r="C59" s="51" t="s">
        <v>62</v>
      </c>
      <c r="D59" s="43">
        <v>611</v>
      </c>
      <c r="E59" s="45">
        <v>0</v>
      </c>
      <c r="F59" s="43">
        <f t="shared" si="27"/>
        <v>611</v>
      </c>
      <c r="G59" s="64" t="s">
        <v>102</v>
      </c>
      <c r="H59" s="65"/>
      <c r="I59" s="66">
        <f t="shared" si="28"/>
        <v>0</v>
      </c>
      <c r="J59" s="67"/>
      <c r="K59" s="30"/>
    </row>
    <row r="60" spans="1:11" s="31" customFormat="1" ht="69" customHeight="1">
      <c r="A60" s="62">
        <f>IF(G60&lt;&gt;"",1+MAX($A$11:A59),"")</f>
        <v>43</v>
      </c>
      <c r="B60" s="63"/>
      <c r="C60" s="51" t="s">
        <v>63</v>
      </c>
      <c r="D60" s="43">
        <v>57</v>
      </c>
      <c r="E60" s="45">
        <v>0</v>
      </c>
      <c r="F60" s="43">
        <f t="shared" si="27"/>
        <v>57</v>
      </c>
      <c r="G60" s="64" t="s">
        <v>102</v>
      </c>
      <c r="H60" s="65"/>
      <c r="I60" s="66">
        <f t="shared" si="28"/>
        <v>0</v>
      </c>
      <c r="J60" s="67"/>
      <c r="K60" s="30"/>
    </row>
    <row r="61" spans="1:11" s="31" customFormat="1" ht="69" customHeight="1">
      <c r="A61" s="62">
        <f>IF(G61&lt;&gt;"",1+MAX($A$11:A60),"")</f>
        <v>44</v>
      </c>
      <c r="B61" s="63"/>
      <c r="C61" s="51" t="s">
        <v>64</v>
      </c>
      <c r="D61" s="43">
        <v>2</v>
      </c>
      <c r="E61" s="45">
        <v>0</v>
      </c>
      <c r="F61" s="43">
        <f t="shared" si="27"/>
        <v>2</v>
      </c>
      <c r="G61" s="64" t="s">
        <v>102</v>
      </c>
      <c r="H61" s="65"/>
      <c r="I61" s="66">
        <f t="shared" si="28"/>
        <v>0</v>
      </c>
      <c r="J61" s="67"/>
      <c r="K61" s="30"/>
    </row>
    <row r="62" spans="1:11" s="31" customFormat="1" ht="69" customHeight="1">
      <c r="A62" s="62">
        <f>IF(G62&lt;&gt;"",1+MAX($A$11:A61),"")</f>
        <v>45</v>
      </c>
      <c r="B62" s="63"/>
      <c r="C62" s="51" t="s">
        <v>65</v>
      </c>
      <c r="D62" s="43">
        <v>58</v>
      </c>
      <c r="E62" s="45">
        <v>0</v>
      </c>
      <c r="F62" s="43">
        <f t="shared" si="27"/>
        <v>58</v>
      </c>
      <c r="G62" s="64" t="s">
        <v>102</v>
      </c>
      <c r="H62" s="65"/>
      <c r="I62" s="66">
        <f t="shared" si="28"/>
        <v>0</v>
      </c>
      <c r="J62" s="67"/>
      <c r="K62" s="30"/>
    </row>
    <row r="63" spans="1:11" s="31" customFormat="1" ht="69" customHeight="1">
      <c r="A63" s="62">
        <f>IF(G63&lt;&gt;"",1+MAX($A$11:A62),"")</f>
        <v>46</v>
      </c>
      <c r="B63" s="63"/>
      <c r="C63" s="51" t="s">
        <v>66</v>
      </c>
      <c r="D63" s="43">
        <v>624</v>
      </c>
      <c r="E63" s="45">
        <v>0</v>
      </c>
      <c r="F63" s="43">
        <f t="shared" si="27"/>
        <v>624</v>
      </c>
      <c r="G63" s="64" t="s">
        <v>102</v>
      </c>
      <c r="H63" s="65"/>
      <c r="I63" s="66">
        <f t="shared" si="28"/>
        <v>0</v>
      </c>
      <c r="J63" s="67"/>
      <c r="K63" s="30"/>
    </row>
    <row r="64" spans="1:11" s="31" customFormat="1" ht="69" customHeight="1">
      <c r="A64" s="62">
        <f>IF(G64&lt;&gt;"",1+MAX($A$11:A63),"")</f>
        <v>47</v>
      </c>
      <c r="B64" s="63"/>
      <c r="C64" s="51" t="s">
        <v>67</v>
      </c>
      <c r="D64" s="43">
        <v>89</v>
      </c>
      <c r="E64" s="45">
        <v>0</v>
      </c>
      <c r="F64" s="43">
        <f t="shared" si="27"/>
        <v>89</v>
      </c>
      <c r="G64" s="64" t="s">
        <v>102</v>
      </c>
      <c r="H64" s="65"/>
      <c r="I64" s="66">
        <f t="shared" si="28"/>
        <v>0</v>
      </c>
      <c r="J64" s="67"/>
      <c r="K64" s="30"/>
    </row>
    <row r="65" spans="1:11" s="31" customFormat="1" ht="69" customHeight="1">
      <c r="A65" s="62">
        <f>IF(G65&lt;&gt;"",1+MAX($A$11:A64),"")</f>
        <v>48</v>
      </c>
      <c r="B65" s="63"/>
      <c r="C65" s="51" t="s">
        <v>68</v>
      </c>
      <c r="D65" s="43">
        <v>62</v>
      </c>
      <c r="E65" s="45">
        <v>0</v>
      </c>
      <c r="F65" s="43">
        <f t="shared" si="27"/>
        <v>62</v>
      </c>
      <c r="G65" s="64" t="s">
        <v>102</v>
      </c>
      <c r="H65" s="65"/>
      <c r="I65" s="66">
        <f t="shared" si="28"/>
        <v>0</v>
      </c>
      <c r="J65" s="67"/>
      <c r="K65" s="30"/>
    </row>
    <row r="66" spans="1:11" s="31" customFormat="1" ht="69" customHeight="1">
      <c r="A66" s="62">
        <f>IF(G66&lt;&gt;"",1+MAX($A$11:A65),"")</f>
        <v>49</v>
      </c>
      <c r="B66" s="63"/>
      <c r="C66" s="51" t="s">
        <v>69</v>
      </c>
      <c r="D66" s="43">
        <v>15</v>
      </c>
      <c r="E66" s="45">
        <v>0</v>
      </c>
      <c r="F66" s="43">
        <f t="shared" si="27"/>
        <v>15</v>
      </c>
      <c r="G66" s="64" t="s">
        <v>102</v>
      </c>
      <c r="H66" s="65"/>
      <c r="I66" s="66">
        <f t="shared" si="28"/>
        <v>0</v>
      </c>
      <c r="J66" s="67"/>
      <c r="K66" s="30"/>
    </row>
    <row r="67" spans="1:11" s="31" customFormat="1" ht="69" customHeight="1">
      <c r="A67" s="62">
        <f>IF(G67&lt;&gt;"",1+MAX($A$11:A66),"")</f>
        <v>50</v>
      </c>
      <c r="B67" s="63"/>
      <c r="C67" s="51" t="s">
        <v>70</v>
      </c>
      <c r="D67" s="43">
        <v>53</v>
      </c>
      <c r="E67" s="45">
        <v>0</v>
      </c>
      <c r="F67" s="43">
        <f t="shared" si="27"/>
        <v>53</v>
      </c>
      <c r="G67" s="64" t="s">
        <v>102</v>
      </c>
      <c r="H67" s="65"/>
      <c r="I67" s="66">
        <f t="shared" si="28"/>
        <v>0</v>
      </c>
      <c r="J67" s="67"/>
      <c r="K67" s="30"/>
    </row>
    <row r="68" spans="1:11" s="31" customFormat="1" ht="69" customHeight="1">
      <c r="A68" s="62">
        <f>IF(G68&lt;&gt;"",1+MAX($A$11:A67),"")</f>
        <v>51</v>
      </c>
      <c r="B68" s="63"/>
      <c r="C68" s="51" t="s">
        <v>71</v>
      </c>
      <c r="D68" s="43">
        <v>321</v>
      </c>
      <c r="E68" s="45">
        <v>0</v>
      </c>
      <c r="F68" s="43">
        <f t="shared" si="27"/>
        <v>321</v>
      </c>
      <c r="G68" s="64" t="s">
        <v>102</v>
      </c>
      <c r="H68" s="65"/>
      <c r="I68" s="66">
        <f t="shared" si="28"/>
        <v>0</v>
      </c>
      <c r="J68" s="67"/>
      <c r="K68" s="30"/>
    </row>
    <row r="69" spans="1:11" s="31" customFormat="1" ht="69" customHeight="1">
      <c r="A69" s="62">
        <f>IF(G69&lt;&gt;"",1+MAX($A$11:A68),"")</f>
        <v>52</v>
      </c>
      <c r="B69" s="63"/>
      <c r="C69" s="51" t="s">
        <v>72</v>
      </c>
      <c r="D69" s="43">
        <v>153</v>
      </c>
      <c r="E69" s="45">
        <v>0</v>
      </c>
      <c r="F69" s="43">
        <f t="shared" si="27"/>
        <v>153</v>
      </c>
      <c r="G69" s="64" t="s">
        <v>102</v>
      </c>
      <c r="H69" s="65"/>
      <c r="I69" s="66">
        <f t="shared" si="28"/>
        <v>0</v>
      </c>
      <c r="J69" s="67"/>
      <c r="K69" s="30"/>
    </row>
    <row r="70" spans="1:11" s="31" customFormat="1" ht="69" customHeight="1">
      <c r="A70" s="62">
        <f>IF(G70&lt;&gt;"",1+MAX($A$11:A69),"")</f>
        <v>53</v>
      </c>
      <c r="B70" s="63"/>
      <c r="C70" s="51" t="s">
        <v>73</v>
      </c>
      <c r="D70" s="43">
        <v>206</v>
      </c>
      <c r="E70" s="45">
        <v>0</v>
      </c>
      <c r="F70" s="43">
        <f t="shared" si="27"/>
        <v>206</v>
      </c>
      <c r="G70" s="64" t="s">
        <v>102</v>
      </c>
      <c r="H70" s="65"/>
      <c r="I70" s="66">
        <f t="shared" si="28"/>
        <v>0</v>
      </c>
      <c r="J70" s="67"/>
      <c r="K70" s="30"/>
    </row>
    <row r="71" spans="1:11" s="31" customFormat="1" ht="69" customHeight="1">
      <c r="A71" s="62">
        <f>IF(G71&lt;&gt;"",1+MAX($A$11:A70),"")</f>
        <v>54</v>
      </c>
      <c r="B71" s="63"/>
      <c r="C71" s="51" t="s">
        <v>74</v>
      </c>
      <c r="D71" s="43">
        <v>128</v>
      </c>
      <c r="E71" s="45">
        <v>0</v>
      </c>
      <c r="F71" s="43">
        <f t="shared" si="27"/>
        <v>128</v>
      </c>
      <c r="G71" s="64" t="s">
        <v>102</v>
      </c>
      <c r="H71" s="65"/>
      <c r="I71" s="66">
        <f t="shared" si="28"/>
        <v>0</v>
      </c>
      <c r="J71" s="67"/>
      <c r="K71" s="30"/>
    </row>
    <row r="72" spans="1:11" s="31" customFormat="1" ht="69" customHeight="1">
      <c r="A72" s="62">
        <f>IF(G72&lt;&gt;"",1+MAX($A$11:A71),"")</f>
        <v>55</v>
      </c>
      <c r="B72" s="63"/>
      <c r="C72" s="51" t="s">
        <v>75</v>
      </c>
      <c r="D72" s="43">
        <v>177</v>
      </c>
      <c r="E72" s="45">
        <v>0</v>
      </c>
      <c r="F72" s="43">
        <f t="shared" si="27"/>
        <v>177</v>
      </c>
      <c r="G72" s="64" t="s">
        <v>102</v>
      </c>
      <c r="H72" s="65"/>
      <c r="I72" s="66">
        <f t="shared" si="28"/>
        <v>0</v>
      </c>
      <c r="J72" s="67"/>
      <c r="K72" s="30"/>
    </row>
    <row r="73" spans="1:11" s="31" customFormat="1" ht="69" customHeight="1">
      <c r="A73" s="62">
        <f>IF(G73&lt;&gt;"",1+MAX($A$11:A72),"")</f>
        <v>56</v>
      </c>
      <c r="B73" s="63"/>
      <c r="C73" s="51" t="s">
        <v>76</v>
      </c>
      <c r="D73" s="43">
        <v>80</v>
      </c>
      <c r="E73" s="45">
        <v>0</v>
      </c>
      <c r="F73" s="43">
        <f t="shared" si="27"/>
        <v>80</v>
      </c>
      <c r="G73" s="64" t="s">
        <v>102</v>
      </c>
      <c r="H73" s="65"/>
      <c r="I73" s="66">
        <f t="shared" si="28"/>
        <v>0</v>
      </c>
      <c r="J73" s="67"/>
      <c r="K73" s="30"/>
    </row>
    <row r="74" spans="1:11" s="31" customFormat="1" ht="69" customHeight="1">
      <c r="A74" s="62">
        <f>IF(G74&lt;&gt;"",1+MAX($A$11:A73),"")</f>
        <v>57</v>
      </c>
      <c r="B74" s="63"/>
      <c r="C74" s="51" t="s">
        <v>77</v>
      </c>
      <c r="D74" s="43">
        <v>189</v>
      </c>
      <c r="E74" s="45">
        <v>0</v>
      </c>
      <c r="F74" s="43">
        <f t="shared" si="27"/>
        <v>189</v>
      </c>
      <c r="G74" s="64" t="s">
        <v>102</v>
      </c>
      <c r="H74" s="65"/>
      <c r="I74" s="66">
        <f t="shared" si="28"/>
        <v>0</v>
      </c>
      <c r="J74" s="67"/>
      <c r="K74" s="30"/>
    </row>
    <row r="75" spans="1:11" s="31" customFormat="1" ht="69" customHeight="1">
      <c r="A75" s="62">
        <f>IF(G75&lt;&gt;"",1+MAX($A$11:A74),"")</f>
        <v>58</v>
      </c>
      <c r="B75" s="63"/>
      <c r="C75" s="51" t="s">
        <v>78</v>
      </c>
      <c r="D75" s="43">
        <v>100</v>
      </c>
      <c r="E75" s="45">
        <v>0</v>
      </c>
      <c r="F75" s="43">
        <f t="shared" si="27"/>
        <v>100</v>
      </c>
      <c r="G75" s="64" t="s">
        <v>102</v>
      </c>
      <c r="H75" s="65"/>
      <c r="I75" s="66">
        <f t="shared" si="28"/>
        <v>0</v>
      </c>
      <c r="J75" s="67"/>
      <c r="K75" s="30"/>
    </row>
    <row r="76" spans="1:11" s="31" customFormat="1" ht="69" customHeight="1">
      <c r="A76" s="62">
        <f>IF(G76&lt;&gt;"",1+MAX($A$11:A75),"")</f>
        <v>59</v>
      </c>
      <c r="B76" s="63"/>
      <c r="C76" s="51" t="s">
        <v>79</v>
      </c>
      <c r="D76" s="43">
        <v>80</v>
      </c>
      <c r="E76" s="45">
        <v>0</v>
      </c>
      <c r="F76" s="43">
        <f t="shared" si="27"/>
        <v>80</v>
      </c>
      <c r="G76" s="64" t="s">
        <v>102</v>
      </c>
      <c r="H76" s="65"/>
      <c r="I76" s="66">
        <f t="shared" si="28"/>
        <v>0</v>
      </c>
      <c r="J76" s="67"/>
      <c r="K76" s="30"/>
    </row>
    <row r="77" spans="1:11" s="31" customFormat="1" ht="69" customHeight="1">
      <c r="A77" s="62">
        <f>IF(G77&lt;&gt;"",1+MAX($A$11:A76),"")</f>
        <v>60</v>
      </c>
      <c r="B77" s="63"/>
      <c r="C77" s="51" t="s">
        <v>80</v>
      </c>
      <c r="D77" s="43">
        <v>321</v>
      </c>
      <c r="E77" s="45">
        <v>0</v>
      </c>
      <c r="F77" s="43">
        <f t="shared" si="27"/>
        <v>321</v>
      </c>
      <c r="G77" s="64" t="s">
        <v>102</v>
      </c>
      <c r="H77" s="65"/>
      <c r="I77" s="66">
        <f t="shared" si="28"/>
        <v>0</v>
      </c>
      <c r="J77" s="67"/>
      <c r="K77" s="30"/>
    </row>
    <row r="78" spans="1:11" s="31" customFormat="1" ht="69" customHeight="1">
      <c r="A78" s="62">
        <f>IF(G78&lt;&gt;"",1+MAX($A$11:A77),"")</f>
        <v>61</v>
      </c>
      <c r="B78" s="63"/>
      <c r="C78" s="51" t="s">
        <v>81</v>
      </c>
      <c r="D78" s="43">
        <v>162</v>
      </c>
      <c r="E78" s="45">
        <v>0</v>
      </c>
      <c r="F78" s="43">
        <f t="shared" si="27"/>
        <v>162</v>
      </c>
      <c r="G78" s="64" t="s">
        <v>102</v>
      </c>
      <c r="H78" s="65"/>
      <c r="I78" s="66">
        <f t="shared" si="28"/>
        <v>0</v>
      </c>
      <c r="J78" s="67"/>
      <c r="K78" s="30"/>
    </row>
    <row r="79" spans="1:11" s="31" customFormat="1" ht="69" customHeight="1">
      <c r="A79" s="62">
        <f>IF(G79&lt;&gt;"",1+MAX($A$11:A78),"")</f>
        <v>62</v>
      </c>
      <c r="B79" s="63"/>
      <c r="C79" s="51" t="s">
        <v>82</v>
      </c>
      <c r="D79" s="43">
        <v>84</v>
      </c>
      <c r="E79" s="45">
        <v>0</v>
      </c>
      <c r="F79" s="43">
        <f t="shared" si="27"/>
        <v>84</v>
      </c>
      <c r="G79" s="64" t="s">
        <v>102</v>
      </c>
      <c r="H79" s="65"/>
      <c r="I79" s="66">
        <f t="shared" si="28"/>
        <v>0</v>
      </c>
      <c r="J79" s="67"/>
      <c r="K79" s="30"/>
    </row>
    <row r="80" spans="1:11" s="31" customFormat="1" ht="69" customHeight="1">
      <c r="A80" s="62">
        <f>IF(G80&lt;&gt;"",1+MAX($A$11:A79),"")</f>
        <v>63</v>
      </c>
      <c r="B80" s="63"/>
      <c r="C80" s="51" t="s">
        <v>83</v>
      </c>
      <c r="D80" s="43">
        <v>57</v>
      </c>
      <c r="E80" s="45">
        <v>0</v>
      </c>
      <c r="F80" s="43">
        <f t="shared" si="27"/>
        <v>57</v>
      </c>
      <c r="G80" s="64" t="s">
        <v>102</v>
      </c>
      <c r="H80" s="65"/>
      <c r="I80" s="66">
        <f t="shared" si="28"/>
        <v>0</v>
      </c>
      <c r="J80" s="67"/>
      <c r="K80" s="30"/>
    </row>
    <row r="81" spans="1:11" s="31" customFormat="1" ht="69" customHeight="1">
      <c r="A81" s="62">
        <f>IF(G81&lt;&gt;"",1+MAX($A$11:A80),"")</f>
        <v>64</v>
      </c>
      <c r="B81" s="63"/>
      <c r="C81" s="51" t="s">
        <v>86</v>
      </c>
      <c r="D81" s="43">
        <v>22</v>
      </c>
      <c r="E81" s="45">
        <v>0</v>
      </c>
      <c r="F81" s="43">
        <f t="shared" si="27"/>
        <v>22</v>
      </c>
      <c r="G81" s="64" t="s">
        <v>102</v>
      </c>
      <c r="H81" s="65"/>
      <c r="I81" s="66">
        <f t="shared" si="28"/>
        <v>0</v>
      </c>
      <c r="J81" s="67"/>
      <c r="K81" s="30"/>
    </row>
    <row r="82" spans="1:11" s="31" customFormat="1" ht="69" customHeight="1">
      <c r="A82" s="62">
        <f>IF(G82&lt;&gt;"",1+MAX($A$11:A81),"")</f>
        <v>65</v>
      </c>
      <c r="B82" s="63"/>
      <c r="C82" s="51" t="s">
        <v>84</v>
      </c>
      <c r="D82" s="43">
        <v>9</v>
      </c>
      <c r="E82" s="45">
        <v>0</v>
      </c>
      <c r="F82" s="43">
        <f t="shared" si="27"/>
        <v>9</v>
      </c>
      <c r="G82" s="64" t="s">
        <v>102</v>
      </c>
      <c r="H82" s="65"/>
      <c r="I82" s="66">
        <f t="shared" si="28"/>
        <v>0</v>
      </c>
      <c r="J82" s="67"/>
      <c r="K82" s="30"/>
    </row>
    <row r="83" spans="1:11" s="31" customFormat="1" ht="69" customHeight="1">
      <c r="A83" s="62">
        <f>IF(G83&lt;&gt;"",1+MAX($A$11:A82),"")</f>
        <v>66</v>
      </c>
      <c r="B83" s="63"/>
      <c r="C83" s="51" t="s">
        <v>85</v>
      </c>
      <c r="D83" s="43">
        <v>27</v>
      </c>
      <c r="E83" s="45">
        <v>0</v>
      </c>
      <c r="F83" s="43">
        <f t="shared" si="27"/>
        <v>27</v>
      </c>
      <c r="G83" s="64" t="s">
        <v>102</v>
      </c>
      <c r="H83" s="65"/>
      <c r="I83" s="66">
        <f t="shared" si="28"/>
        <v>0</v>
      </c>
      <c r="J83" s="67"/>
      <c r="K83" s="30"/>
    </row>
    <row r="84" spans="1:11" s="31" customFormat="1" ht="16.5" customHeight="1">
      <c r="A84" s="62"/>
      <c r="B84" s="63"/>
      <c r="C84" s="51"/>
      <c r="D84" s="43"/>
      <c r="E84" s="45"/>
      <c r="F84" s="43"/>
      <c r="G84" s="64"/>
      <c r="H84" s="65"/>
      <c r="I84" s="66"/>
      <c r="J84" s="67"/>
      <c r="K84" s="30"/>
    </row>
    <row r="85" spans="1:11" s="31" customFormat="1" ht="16.5" customHeight="1">
      <c r="A85" s="62"/>
      <c r="B85" s="63"/>
      <c r="C85" s="86" t="s">
        <v>87</v>
      </c>
      <c r="D85" s="43"/>
      <c r="E85" s="45"/>
      <c r="F85" s="43"/>
      <c r="G85" s="64"/>
      <c r="H85" s="65"/>
      <c r="I85" s="66"/>
      <c r="J85" s="67"/>
      <c r="K85" s="30"/>
    </row>
    <row r="86" spans="1:11" s="31" customFormat="1" ht="69" customHeight="1">
      <c r="A86" s="62">
        <f>IF(G86&lt;&gt;"",1+MAX($A$11:A85),"")</f>
        <v>67</v>
      </c>
      <c r="B86" s="63"/>
      <c r="C86" s="51" t="s">
        <v>88</v>
      </c>
      <c r="D86" s="43">
        <v>41</v>
      </c>
      <c r="E86" s="45">
        <v>0.1</v>
      </c>
      <c r="F86" s="43">
        <f t="shared" ref="F86" si="29">D86*(1+E86)</f>
        <v>45.1</v>
      </c>
      <c r="G86" s="64" t="s">
        <v>11</v>
      </c>
      <c r="H86" s="65"/>
      <c r="I86" s="66">
        <f>H86*F86</f>
        <v>0</v>
      </c>
      <c r="J86" s="67"/>
      <c r="K86" s="30"/>
    </row>
    <row r="87" spans="1:11" s="31" customFormat="1">
      <c r="A87" s="62"/>
      <c r="B87" s="63"/>
      <c r="C87" s="51"/>
      <c r="D87" s="43"/>
      <c r="E87" s="45"/>
      <c r="F87" s="43"/>
      <c r="G87" s="64"/>
      <c r="H87" s="65"/>
      <c r="I87" s="66"/>
      <c r="J87" s="67"/>
      <c r="K87" s="30"/>
    </row>
    <row r="88" spans="1:11" s="31" customFormat="1">
      <c r="A88" s="62"/>
      <c r="B88" s="63"/>
      <c r="C88" s="86" t="s">
        <v>89</v>
      </c>
      <c r="D88" s="43"/>
      <c r="E88" s="45"/>
      <c r="F88" s="43"/>
      <c r="G88" s="64"/>
      <c r="H88" s="65"/>
      <c r="I88" s="66"/>
      <c r="J88" s="67"/>
      <c r="K88" s="30"/>
    </row>
    <row r="89" spans="1:11" s="31" customFormat="1" ht="69" customHeight="1">
      <c r="A89" s="62">
        <f>IF(G89&lt;&gt;"",1+MAX($A$11:A88),"")</f>
        <v>68</v>
      </c>
      <c r="B89" s="63"/>
      <c r="C89" s="51" t="s">
        <v>90</v>
      </c>
      <c r="D89" s="43">
        <v>360.47</v>
      </c>
      <c r="E89" s="45">
        <v>0.1</v>
      </c>
      <c r="F89" s="43">
        <f t="shared" ref="F89" si="30">D89*(1+E89)</f>
        <v>396.51700000000005</v>
      </c>
      <c r="G89" s="64" t="s">
        <v>11</v>
      </c>
      <c r="H89" s="65"/>
      <c r="I89" s="66">
        <f>H89*F89</f>
        <v>0</v>
      </c>
      <c r="J89" s="67"/>
      <c r="K89" s="30"/>
    </row>
    <row r="90" spans="1:11" s="31" customFormat="1" ht="69" customHeight="1">
      <c r="A90" s="62">
        <f>IF(G90&lt;&gt;"",1+MAX($A$11:A89),"")</f>
        <v>69</v>
      </c>
      <c r="B90" s="63"/>
      <c r="C90" s="51" t="s">
        <v>91</v>
      </c>
      <c r="D90" s="43">
        <v>407.77300000000002</v>
      </c>
      <c r="E90" s="45">
        <v>0.1</v>
      </c>
      <c r="F90" s="43">
        <f t="shared" ref="F90" si="31">D90*(1+E90)</f>
        <v>448.55030000000005</v>
      </c>
      <c r="G90" s="64" t="s">
        <v>11</v>
      </c>
      <c r="H90" s="65"/>
      <c r="I90" s="66">
        <f>H90*F90</f>
        <v>0</v>
      </c>
      <c r="J90" s="67"/>
      <c r="K90" s="30"/>
    </row>
    <row r="91" spans="1:11" s="31" customFormat="1" ht="69" customHeight="1">
      <c r="A91" s="62">
        <f>IF(G91&lt;&gt;"",1+MAX($A$11:A90),"")</f>
        <v>70</v>
      </c>
      <c r="B91" s="63"/>
      <c r="C91" s="51" t="s">
        <v>92</v>
      </c>
      <c r="D91" s="43">
        <v>445.30099999999999</v>
      </c>
      <c r="E91" s="45">
        <v>0.1</v>
      </c>
      <c r="F91" s="43">
        <f t="shared" ref="F91" si="32">D91*(1+E91)</f>
        <v>489.83110000000005</v>
      </c>
      <c r="G91" s="64" t="s">
        <v>11</v>
      </c>
      <c r="H91" s="65"/>
      <c r="I91" s="66">
        <f>H91*F91</f>
        <v>0</v>
      </c>
      <c r="J91" s="67"/>
      <c r="K91" s="30"/>
    </row>
    <row r="92" spans="1:11" s="31" customFormat="1" ht="16.5" customHeight="1">
      <c r="A92" s="62"/>
      <c r="B92" s="63"/>
      <c r="C92" s="78"/>
      <c r="D92" s="43"/>
      <c r="E92" s="45"/>
      <c r="F92" s="43"/>
      <c r="G92" s="64"/>
      <c r="H92" s="65"/>
      <c r="I92" s="66"/>
      <c r="J92" s="67"/>
      <c r="K92" s="30"/>
    </row>
    <row r="93" spans="1:11" s="31" customFormat="1" ht="16.5" customHeight="1">
      <c r="A93" s="62"/>
      <c r="B93" s="63"/>
      <c r="C93" s="86" t="s">
        <v>93</v>
      </c>
      <c r="D93" s="43"/>
      <c r="E93" s="45"/>
      <c r="F93" s="43"/>
      <c r="G93" s="64"/>
      <c r="H93" s="65"/>
      <c r="I93" s="66"/>
      <c r="J93" s="67"/>
      <c r="K93" s="30"/>
    </row>
    <row r="94" spans="1:11" s="31" customFormat="1" ht="69" customHeight="1">
      <c r="A94" s="62">
        <f>IF(G94&lt;&gt;"",1+MAX($A$11:A93),"")</f>
        <v>71</v>
      </c>
      <c r="B94" s="63"/>
      <c r="C94" s="51" t="s">
        <v>94</v>
      </c>
      <c r="D94" s="43">
        <v>795.56399999999996</v>
      </c>
      <c r="E94" s="45">
        <v>0.1</v>
      </c>
      <c r="F94" s="43">
        <f t="shared" ref="F94" si="33">D94*(1+E94)</f>
        <v>875.12040000000002</v>
      </c>
      <c r="G94" s="64" t="s">
        <v>11</v>
      </c>
      <c r="H94" s="65"/>
      <c r="I94" s="66">
        <f>H94*F94</f>
        <v>0</v>
      </c>
      <c r="J94" s="67"/>
      <c r="K94" s="30"/>
    </row>
    <row r="95" spans="1:11" s="31" customFormat="1" ht="69" customHeight="1">
      <c r="A95" s="62">
        <f>IF(G95&lt;&gt;"",1+MAX($A$11:A94),"")</f>
        <v>72</v>
      </c>
      <c r="B95" s="63"/>
      <c r="C95" s="51" t="s">
        <v>95</v>
      </c>
      <c r="D95" s="43">
        <v>593.19200000000001</v>
      </c>
      <c r="E95" s="45">
        <v>0.1</v>
      </c>
      <c r="F95" s="43">
        <f t="shared" ref="F95" si="34">D95*(1+E95)</f>
        <v>652.51120000000003</v>
      </c>
      <c r="G95" s="64" t="s">
        <v>11</v>
      </c>
      <c r="H95" s="65"/>
      <c r="I95" s="66">
        <f>H95*F95</f>
        <v>0</v>
      </c>
      <c r="J95" s="67"/>
      <c r="K95" s="30"/>
    </row>
    <row r="96" spans="1:11" s="31" customFormat="1" ht="69" customHeight="1">
      <c r="A96" s="62">
        <f>IF(G96&lt;&gt;"",1+MAX($A$11:A95),"")</f>
        <v>73</v>
      </c>
      <c r="B96" s="63"/>
      <c r="C96" s="51" t="s">
        <v>96</v>
      </c>
      <c r="D96" s="43">
        <v>4935.05</v>
      </c>
      <c r="E96" s="45">
        <v>0.1</v>
      </c>
      <c r="F96" s="43">
        <f t="shared" ref="F96" si="35">D96*(1+E96)</f>
        <v>5428.5550000000003</v>
      </c>
      <c r="G96" s="64" t="s">
        <v>11</v>
      </c>
      <c r="H96" s="65"/>
      <c r="I96" s="66">
        <f>H96*F96</f>
        <v>0</v>
      </c>
      <c r="J96" s="67"/>
      <c r="K96" s="30"/>
    </row>
    <row r="97" spans="1:18" s="31" customFormat="1">
      <c r="A97" s="62"/>
      <c r="B97" s="63"/>
      <c r="C97" s="51"/>
      <c r="D97" s="43"/>
      <c r="E97" s="45"/>
      <c r="F97" s="43"/>
      <c r="G97" s="64"/>
      <c r="H97" s="65"/>
      <c r="I97" s="66"/>
      <c r="J97" s="67"/>
      <c r="K97" s="30"/>
    </row>
    <row r="98" spans="1:18" s="31" customFormat="1">
      <c r="A98" s="62"/>
      <c r="B98" s="63"/>
      <c r="C98" s="86" t="s">
        <v>14</v>
      </c>
      <c r="D98" s="43"/>
      <c r="E98" s="45"/>
      <c r="F98" s="43"/>
      <c r="G98" s="64"/>
      <c r="H98" s="65"/>
      <c r="I98" s="66"/>
      <c r="J98" s="67"/>
      <c r="K98" s="30"/>
    </row>
    <row r="99" spans="1:18" s="31" customFormat="1" ht="16.5" customHeight="1">
      <c r="A99" s="62">
        <f>IF(G99&lt;&gt;"",1+MAX($A$11:A98),"")</f>
        <v>74</v>
      </c>
      <c r="B99" s="63"/>
      <c r="C99" s="51" t="s">
        <v>97</v>
      </c>
      <c r="D99" s="43">
        <v>2135.9209999999998</v>
      </c>
      <c r="E99" s="45">
        <v>0.1</v>
      </c>
      <c r="F99" s="43">
        <f t="shared" ref="F99:F103" si="36">D99*(1+E99)</f>
        <v>2349.5131000000001</v>
      </c>
      <c r="G99" s="64" t="s">
        <v>11</v>
      </c>
      <c r="H99" s="65"/>
      <c r="I99" s="66">
        <f>H99*F99</f>
        <v>0</v>
      </c>
      <c r="J99" s="67"/>
      <c r="K99" s="30"/>
    </row>
    <row r="100" spans="1:18" s="31" customFormat="1" ht="33" customHeight="1">
      <c r="A100" s="62">
        <f>IF(G100&lt;&gt;"",1+MAX($A$11:A99),"")</f>
        <v>75</v>
      </c>
      <c r="B100" s="63"/>
      <c r="C100" s="51" t="s">
        <v>101</v>
      </c>
      <c r="D100" s="43">
        <v>50802.071000000004</v>
      </c>
      <c r="E100" s="45">
        <v>0.1</v>
      </c>
      <c r="F100" s="43">
        <f t="shared" si="36"/>
        <v>55882.27810000001</v>
      </c>
      <c r="G100" s="64" t="s">
        <v>11</v>
      </c>
      <c r="H100" s="65"/>
      <c r="I100" s="66">
        <f t="shared" ref="I100:I103" si="37">H100*F100</f>
        <v>0</v>
      </c>
      <c r="J100" s="67"/>
      <c r="K100" s="30"/>
    </row>
    <row r="101" spans="1:18" s="31" customFormat="1" ht="33" customHeight="1">
      <c r="A101" s="62">
        <f>IF(G101&lt;&gt;"",1+MAX($A$11:A100),"")</f>
        <v>76</v>
      </c>
      <c r="B101" s="63"/>
      <c r="C101" s="51" t="s">
        <v>100</v>
      </c>
      <c r="D101" s="43">
        <v>50802.071000000004</v>
      </c>
      <c r="E101" s="45">
        <v>0.1</v>
      </c>
      <c r="F101" s="43">
        <f t="shared" si="36"/>
        <v>55882.27810000001</v>
      </c>
      <c r="G101" s="64" t="s">
        <v>11</v>
      </c>
      <c r="H101" s="65"/>
      <c r="I101" s="66">
        <f t="shared" si="37"/>
        <v>0</v>
      </c>
      <c r="J101" s="67"/>
      <c r="K101" s="30"/>
    </row>
    <row r="102" spans="1:18" s="31" customFormat="1">
      <c r="A102" s="62">
        <f>IF(G102&lt;&gt;"",1+MAX($A$11:A101),"")</f>
        <v>77</v>
      </c>
      <c r="B102" s="63"/>
      <c r="C102" s="51" t="s">
        <v>98</v>
      </c>
      <c r="D102" s="43">
        <v>50802.071000000004</v>
      </c>
      <c r="E102" s="45">
        <v>0.1</v>
      </c>
      <c r="F102" s="43">
        <f t="shared" si="36"/>
        <v>55882.27810000001</v>
      </c>
      <c r="G102" s="64" t="s">
        <v>11</v>
      </c>
      <c r="H102" s="65"/>
      <c r="I102" s="66">
        <f t="shared" si="37"/>
        <v>0</v>
      </c>
      <c r="J102" s="67"/>
      <c r="K102" s="30"/>
    </row>
    <row r="103" spans="1:18" s="31" customFormat="1" ht="31.5">
      <c r="A103" s="62">
        <f>IF(G103&lt;&gt;"",1+MAX($A$11:A102),"")</f>
        <v>78</v>
      </c>
      <c r="B103" s="63"/>
      <c r="C103" s="51" t="s">
        <v>99</v>
      </c>
      <c r="D103" s="43">
        <v>510.5</v>
      </c>
      <c r="E103" s="45">
        <v>0.1</v>
      </c>
      <c r="F103" s="43">
        <f t="shared" si="36"/>
        <v>561.55000000000007</v>
      </c>
      <c r="G103" s="64" t="s">
        <v>11</v>
      </c>
      <c r="H103" s="65"/>
      <c r="I103" s="66">
        <f t="shared" si="37"/>
        <v>0</v>
      </c>
      <c r="J103" s="67"/>
      <c r="K103" s="30"/>
    </row>
    <row r="104" spans="1:18" s="31" customFormat="1">
      <c r="A104" s="62">
        <f>IF(G104&lt;&gt;"",1+MAX($A$11:A103),"")</f>
        <v>79</v>
      </c>
      <c r="B104" s="63"/>
      <c r="C104" s="51" t="s">
        <v>103</v>
      </c>
      <c r="D104" s="43">
        <v>329.17899999999997</v>
      </c>
      <c r="E104" s="45">
        <v>0.1</v>
      </c>
      <c r="F104" s="43">
        <f t="shared" ref="F104" si="38">D104*(1+E104)</f>
        <v>362.09690000000001</v>
      </c>
      <c r="G104" s="64" t="s">
        <v>11</v>
      </c>
      <c r="H104" s="65"/>
      <c r="I104" s="66">
        <f t="shared" ref="I104" si="39">H104*F104</f>
        <v>0</v>
      </c>
      <c r="J104" s="67"/>
      <c r="K104" s="30"/>
    </row>
    <row r="105" spans="1:18" s="38" customFormat="1">
      <c r="A105" s="61" t="str">
        <f>IF(G105&lt;&gt;"",1+MAX($A$11:A103),"")</f>
        <v/>
      </c>
      <c r="B105" s="58"/>
      <c r="C105" s="36"/>
      <c r="D105" s="32"/>
      <c r="E105" s="33"/>
      <c r="F105" s="34"/>
      <c r="G105" s="35"/>
      <c r="H105" s="39"/>
      <c r="I105" s="40"/>
      <c r="J105" s="41"/>
      <c r="K105" s="37"/>
    </row>
    <row r="106" spans="1:18" ht="16.5" thickBot="1">
      <c r="A106" s="42" t="s">
        <v>13</v>
      </c>
      <c r="B106" s="54"/>
      <c r="C106" s="17"/>
      <c r="D106" s="15"/>
      <c r="E106" s="15"/>
      <c r="F106" s="15"/>
      <c r="G106" s="16"/>
      <c r="H106" s="17"/>
      <c r="I106" s="18">
        <f>SUM(I7:I105)</f>
        <v>0</v>
      </c>
      <c r="J106" s="18">
        <f>SUM(J10:J105)</f>
        <v>0</v>
      </c>
      <c r="K106" s="1"/>
      <c r="L106" s="1"/>
      <c r="M106" s="1"/>
      <c r="N106" s="1"/>
      <c r="O106" s="1"/>
      <c r="P106" s="1"/>
      <c r="Q106" s="1"/>
      <c r="R106" s="1"/>
    </row>
    <row r="107" spans="1:18" ht="16.5" thickTop="1">
      <c r="A107" s="22"/>
      <c r="H107" s="5"/>
    </row>
    <row r="108" spans="1:18">
      <c r="A108" s="22"/>
      <c r="H108" s="5"/>
    </row>
    <row r="109" spans="1:18" ht="34.5" customHeight="1">
      <c r="A109" s="87"/>
      <c r="B109" s="87"/>
      <c r="C109" s="87"/>
      <c r="D109" s="87"/>
      <c r="E109" s="87"/>
      <c r="F109" s="87"/>
      <c r="G109" s="87"/>
      <c r="H109" s="87"/>
      <c r="I109" s="87"/>
      <c r="J109" s="87"/>
    </row>
    <row r="110" spans="1:18" ht="34.5" customHeight="1">
      <c r="A110" s="87"/>
      <c r="B110" s="87"/>
      <c r="C110" s="87"/>
      <c r="D110" s="87"/>
      <c r="E110" s="87"/>
      <c r="F110" s="87"/>
      <c r="G110" s="87"/>
      <c r="H110" s="87"/>
      <c r="I110" s="87"/>
      <c r="J110" s="87"/>
    </row>
    <row r="111" spans="1:18">
      <c r="A111" s="22"/>
      <c r="C111" s="19"/>
      <c r="D111" s="3"/>
      <c r="E111" s="19"/>
      <c r="I111" s="19"/>
      <c r="J111" s="19"/>
    </row>
    <row r="112" spans="1:18">
      <c r="A112" s="22"/>
      <c r="C112" s="55"/>
      <c r="D112" s="3"/>
      <c r="E112" s="19"/>
      <c r="I112" s="19"/>
      <c r="J112" s="19"/>
    </row>
    <row r="113" spans="1:10">
      <c r="A113" s="22"/>
      <c r="C113" s="55"/>
      <c r="D113" s="3"/>
      <c r="E113" s="19"/>
      <c r="I113" s="19"/>
      <c r="J113" s="19"/>
    </row>
    <row r="114" spans="1:10">
      <c r="A114" s="22"/>
      <c r="C114" s="55"/>
      <c r="D114" s="3"/>
      <c r="E114" s="19"/>
      <c r="I114" s="19"/>
      <c r="J114" s="19"/>
    </row>
    <row r="115" spans="1:10">
      <c r="A115" s="22"/>
      <c r="C115" s="55"/>
      <c r="D115" s="3"/>
      <c r="E115" s="19"/>
      <c r="I115" s="19"/>
      <c r="J115" s="19"/>
    </row>
    <row r="116" spans="1:10">
      <c r="A116" s="22"/>
      <c r="C116" s="55"/>
      <c r="D116" s="3"/>
      <c r="E116" s="19"/>
      <c r="I116" s="19"/>
      <c r="J116" s="19"/>
    </row>
    <row r="117" spans="1:10">
      <c r="A117" s="22"/>
      <c r="C117" s="55"/>
      <c r="D117" s="3"/>
      <c r="E117" s="19"/>
      <c r="I117" s="19"/>
      <c r="J117" s="19"/>
    </row>
    <row r="118" spans="1:10">
      <c r="A118" s="22"/>
      <c r="C118" s="55"/>
      <c r="D118" s="3"/>
      <c r="E118" s="19"/>
      <c r="I118" s="19"/>
      <c r="J118" s="19"/>
    </row>
    <row r="119" spans="1:10">
      <c r="A119" s="22"/>
      <c r="D119" s="3"/>
      <c r="I119" s="19"/>
      <c r="J119" s="19"/>
    </row>
    <row r="120" spans="1:10">
      <c r="A120" s="22"/>
      <c r="D120" s="3"/>
      <c r="E120" s="19"/>
      <c r="H120" s="19"/>
      <c r="I120" s="19"/>
      <c r="J120" s="19"/>
    </row>
    <row r="121" spans="1:10">
      <c r="A121" s="22"/>
      <c r="D121" s="3"/>
      <c r="E121" s="19"/>
      <c r="H121" s="19"/>
      <c r="I121" s="19"/>
      <c r="J121" s="19"/>
    </row>
    <row r="122" spans="1:10">
      <c r="D122" s="3"/>
      <c r="E122" s="19"/>
      <c r="H122" s="19"/>
      <c r="I122" s="19"/>
      <c r="J122" s="19"/>
    </row>
    <row r="123" spans="1:10">
      <c r="D123" s="21"/>
      <c r="H123" s="19"/>
      <c r="I123" s="19"/>
      <c r="J123" s="19"/>
    </row>
    <row r="124" spans="1:10">
      <c r="D124" s="21"/>
      <c r="H124" s="19"/>
      <c r="I124" s="19"/>
      <c r="J124" s="19"/>
    </row>
  </sheetData>
  <sheetProtection algorithmName="SHA-512" hashValue="GuatQfVCozr5DwtlOIJBaACRTabyuxjI548ooZd6qumIhSqakvWDUsb0zVz3rCSov4F4JYioIubDohcSzwxHfw==" saltValue="coDdPfekAlbMDfwirNR6gQ==" spinCount="100000" sheet="1" objects="1" scenarios="1" selectLockedCells="1" selectUnlockedCells="1"/>
  <sortState xmlns:xlrd2="http://schemas.microsoft.com/office/spreadsheetml/2017/richdata2" ref="C220:J235">
    <sortCondition ref="C45"/>
  </sortState>
  <mergeCells count="6">
    <mergeCell ref="A110:J110"/>
    <mergeCell ref="A109:J109"/>
    <mergeCell ref="A3:B3"/>
    <mergeCell ref="A4:B4"/>
    <mergeCell ref="A5:B5"/>
    <mergeCell ref="D3:H5"/>
  </mergeCells>
  <printOptions horizontalCentered="1"/>
  <pageMargins left="0.43307086614173201" right="0.43307086614173201" top="0.39370078740157499" bottom="0.39370078740157499" header="0.196850393700787" footer="0.196850393700787"/>
  <pageSetup paperSize="9" scale="42" orientation="portrait" r:id="rId1"/>
  <headerFooter>
    <oddFooter>&amp;C&amp;P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DETAIL</vt:lpstr>
      <vt:lpstr>DETAIL!Print_Area</vt:lpstr>
      <vt:lpstr>DETAIL!Print_Titles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2013-07-08T09:36:48Z</dcterms:created>
  <dcterms:modified xsi:type="dcterms:W3CDTF">2023-07-14T11:40:51Z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</Properties>
</file>