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D80A87CB-56F0-4374-A93A-ED80E4311D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 (2)" sheetId="3" r:id="rId1"/>
  </sheets>
  <definedNames>
    <definedName name="_xlnm._FilterDatabase" localSheetId="0" hidden="1">'DETAIL (2)'!$A$6:$I$7</definedName>
    <definedName name="_xlnm.Print_Area" localSheetId="0">'DETAIL (2)'!$A$1:$I$41</definedName>
    <definedName name="_xlnm.Print_Titles" localSheetId="0">'DETAIL (2)'!$1:$7</definedName>
  </definedNames>
  <calcPr calcId="191029"/>
</workbook>
</file>

<file path=xl/calcChain.xml><?xml version="1.0" encoding="utf-8"?>
<calcChain xmlns="http://schemas.openxmlformats.org/spreadsheetml/2006/main">
  <c r="E31" i="3" l="1"/>
  <c r="E30" i="3"/>
  <c r="E29" i="3"/>
  <c r="E28" i="3"/>
  <c r="E27" i="3"/>
  <c r="E26" i="3"/>
  <c r="H26" i="3" s="1"/>
  <c r="A25" i="3"/>
  <c r="A24" i="3"/>
  <c r="A23" i="3"/>
  <c r="H22" i="3"/>
  <c r="E22" i="3"/>
  <c r="E21" i="3" l="1"/>
  <c r="E20" i="3"/>
  <c r="E19" i="3"/>
  <c r="E18" i="3"/>
  <c r="E17" i="3"/>
  <c r="E16" i="3"/>
  <c r="E15" i="3" l="1"/>
  <c r="E14" i="3" l="1"/>
  <c r="E13" i="3" l="1"/>
  <c r="E12" i="3" l="1"/>
  <c r="E11" i="3" l="1"/>
  <c r="E10" i="3"/>
  <c r="A9" i="3" l="1"/>
  <c r="A8" i="3" l="1"/>
  <c r="A10" i="3" l="1"/>
  <c r="A11" i="3" l="1"/>
  <c r="A12" i="3"/>
  <c r="H11" i="3" s="1"/>
  <c r="H10" i="3" l="1"/>
  <c r="A13" i="3"/>
  <c r="H12" i="3" s="1"/>
  <c r="A14" i="3" l="1"/>
  <c r="A15" i="3" s="1"/>
  <c r="H14" i="3" s="1"/>
  <c r="H13" i="3" l="1"/>
  <c r="A16" i="3"/>
  <c r="H15" i="3" s="1"/>
  <c r="A17" i="3" l="1"/>
  <c r="H16" i="3" l="1"/>
  <c r="A18" i="3"/>
  <c r="H17" i="3" l="1"/>
  <c r="A19" i="3"/>
  <c r="H18" i="3" l="1"/>
  <c r="A20" i="3"/>
  <c r="H19" i="3" l="1"/>
  <c r="A21" i="3"/>
  <c r="H20" i="3" l="1"/>
  <c r="A22" i="3"/>
  <c r="H21" i="3" l="1"/>
  <c r="A26" i="3"/>
  <c r="A27" i="3" s="1"/>
  <c r="A28" i="3" s="1"/>
  <c r="I8" i="3"/>
  <c r="H27" i="3" l="1"/>
  <c r="A29" i="3"/>
  <c r="H28" i="3" l="1"/>
  <c r="A30" i="3"/>
  <c r="H29" i="3" l="1"/>
  <c r="A31" i="3"/>
  <c r="H30" i="3" s="1"/>
  <c r="H31" i="3"/>
  <c r="I24" i="3"/>
  <c r="H33" i="3"/>
  <c r="I33" i="3"/>
  <c r="H34" i="3"/>
  <c r="I34" i="3"/>
  <c r="H35" i="3"/>
  <c r="I35" i="3"/>
</calcChain>
</file>

<file path=xl/sharedStrings.xml><?xml version="1.0" encoding="utf-8"?>
<sst xmlns="http://schemas.openxmlformats.org/spreadsheetml/2006/main" count="60" uniqueCount="42">
  <si>
    <t>UNIT</t>
  </si>
  <si>
    <t>DESCRIPTION</t>
  </si>
  <si>
    <t>UNIT COST</t>
  </si>
  <si>
    <t>TRADE COST</t>
  </si>
  <si>
    <t>ITEM #</t>
  </si>
  <si>
    <t>QTY.</t>
  </si>
  <si>
    <t>SUB TOTAL</t>
  </si>
  <si>
    <t>TOTAL BASE BID</t>
  </si>
  <si>
    <t>WASTE</t>
  </si>
  <si>
    <t>QTY. W/ WASTE</t>
  </si>
  <si>
    <t>ITEM COST</t>
  </si>
  <si>
    <t>OVERHEAD AND PROFIT</t>
  </si>
  <si>
    <t>PROJECT NAME:</t>
  </si>
  <si>
    <t>ADDRESS:</t>
  </si>
  <si>
    <t>DATE :</t>
  </si>
  <si>
    <t xml:space="preserve">PREPARED BY : </t>
  </si>
  <si>
    <t>ea</t>
  </si>
  <si>
    <t>Ceiling Mounted Motion Sensor</t>
  </si>
  <si>
    <t>Ceiling Mounted Duplex Receptacle</t>
  </si>
  <si>
    <t>Ceiling Speaker</t>
  </si>
  <si>
    <t>Device box</t>
  </si>
  <si>
    <t>Door Contact</t>
  </si>
  <si>
    <t>Duplex Receptacle</t>
  </si>
  <si>
    <t>Electronic Time Clock</t>
  </si>
  <si>
    <t>Floor Mounted Quad Receptacle</t>
  </si>
  <si>
    <t>Junction Box</t>
  </si>
  <si>
    <t>Quad Receptacle</t>
  </si>
  <si>
    <t>Subwoofer</t>
  </si>
  <si>
    <t>Tele/Data Combo Outlet</t>
  </si>
  <si>
    <t>ELECTRICAL</t>
  </si>
  <si>
    <t>LIGHTING</t>
  </si>
  <si>
    <t>Horn Strobe</t>
  </si>
  <si>
    <t>F3: Cove Light-Continuous Slimline-Seamless LED strip Fixture (Mfg: FEELUX, Model: FLDSLL) install only</t>
  </si>
  <si>
    <t>L1: Finelite Linear Light Fixture (Model: HP-2R-VIF-SO-3000K-120V-X-SF-X)</t>
  </si>
  <si>
    <t>L2: Lithonia Lighting-2x2 LED lay in Fixture</t>
  </si>
  <si>
    <t>M1: 1 Light 18W LED Trimmed Down Light Recessed Light Fixture (Model: LEDXTI-SQ-TR)</t>
  </si>
  <si>
    <t>M2: 2 Light 18W LED Trimmed Down Light Recessed Light Fixture (Model: LEDXTI-REC-TR)</t>
  </si>
  <si>
    <t>M2A: 1 Light 18W LED Trimmed Down Light Recessed Light Fixture w/Trough (Model: LEDXTI-REC-TR)</t>
  </si>
  <si>
    <r>
      <t xml:space="preserve">General Notes: </t>
    </r>
    <r>
      <rPr>
        <sz val="10"/>
        <color rgb="FFFF0000"/>
        <rFont val="Calibri"/>
        <family val="2"/>
      </rPr>
      <t>The prices used while preparing the estimate were taken from RSMeans online i.e. the standard pricing &amp; the company is not responsible for any kind of variations in the prices. So, it is recommended to review the prices.</t>
    </r>
  </si>
  <si>
    <t xml:space="preserve">PREPARED FOR : </t>
  </si>
  <si>
    <r>
      <t xml:space="preserve">General Exclusions: </t>
    </r>
    <r>
      <rPr>
        <sz val="10"/>
        <rFont val="Calibri"/>
        <family val="2"/>
      </rPr>
      <t>Any kind of controlled inspection, contaminated material, architect and engineering fees, security, building charges, sign off, asbestos removal, protection of adjoining building (if any), any work not mentioned above.</t>
    </r>
  </si>
  <si>
    <t xml:space="preserve">   E : Adrian@capitaldesignandtakeoffs.com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</si>
</sst>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[$-409]d/mmm/yy;@"/>
    <numFmt numFmtId="166" formatCode="dd\-mmm\-yy_)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</numFmts>
  <fonts count="21" x14ac:knownFonts="1">
    <font>
      <sz val="12"/>
      <name val="Arial"/>
    </font>
    <font>
      <sz val="12"/>
      <name val="Calibri"/>
      <family val="2"/>
    </font>
    <font>
      <b/>
      <sz val="12"/>
      <name val="Verdana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2"/>
      <color rgb="FFFFFFFF"/>
      <name val="Calibri"/>
      <family val="2"/>
    </font>
    <font>
      <b/>
      <sz val="14"/>
      <name val="Calibri"/>
      <family val="2"/>
    </font>
    <font>
      <u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1"/>
      <color rgb="FF0070C0"/>
      <name val="Arial Black"/>
      <family val="2"/>
    </font>
    <font>
      <sz val="10"/>
      <color rgb="FFFF0000"/>
      <name val="Calibri"/>
      <family val="2"/>
    </font>
    <font>
      <b/>
      <sz val="12"/>
      <color theme="3" tint="-0.249977111117893"/>
      <name val="Calibri"/>
      <family val="2"/>
    </font>
    <font>
      <sz val="11"/>
      <name val="Calibri"/>
      <family val="2"/>
      <scheme val="minor"/>
    </font>
    <font>
      <b/>
      <sz val="12"/>
      <color theme="0"/>
      <name val="Verdana"/>
      <family val="2"/>
    </font>
    <font>
      <b/>
      <sz val="14"/>
      <color theme="0"/>
      <name val="Arial Black"/>
      <family val="2"/>
    </font>
    <font>
      <b/>
      <sz val="14"/>
      <color theme="0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44" fontId="7" fillId="0" borderId="0" xfId="0" applyNumberFormat="1" applyFont="1">
      <alignment vertical="center"/>
    </xf>
    <xf numFmtId="168" fontId="1" fillId="0" borderId="0" xfId="0" applyNumberFormat="1" applyFont="1">
      <alignment vertical="center"/>
    </xf>
    <xf numFmtId="0" fontId="1" fillId="0" borderId="0" xfId="0" applyFont="1">
      <alignment vertical="center"/>
    </xf>
    <xf numFmtId="2" fontId="1" fillId="2" borderId="2" xfId="0" applyNumberFormat="1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1" fillId="2" borderId="0" xfId="0" applyFont="1" applyFill="1">
      <alignment vertical="center"/>
    </xf>
    <xf numFmtId="0" fontId="1" fillId="2" borderId="0" xfId="0" applyFont="1" applyFill="1" applyAlignment="1">
      <alignment horizontal="center" vertical="top"/>
    </xf>
    <xf numFmtId="2" fontId="1" fillId="2" borderId="0" xfId="0" applyNumberFormat="1" applyFont="1" applyFill="1" applyAlignment="1">
      <alignment vertical="top" wrapText="1"/>
    </xf>
    <xf numFmtId="2" fontId="13" fillId="3" borderId="8" xfId="0" applyNumberFormat="1" applyFont="1" applyFill="1" applyBorder="1" applyAlignment="1">
      <alignment horizontal="left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/>
    </xf>
    <xf numFmtId="2" fontId="1" fillId="3" borderId="8" xfId="0" applyNumberFormat="1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41" fontId="14" fillId="0" borderId="0" xfId="0" applyNumberFormat="1" applyFont="1" applyAlignment="1">
      <alignment horizontal="right" vertical="center"/>
    </xf>
    <xf numFmtId="9" fontId="14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>
      <alignment vertical="center"/>
    </xf>
    <xf numFmtId="168" fontId="14" fillId="0" borderId="0" xfId="0" applyNumberFormat="1" applyFont="1">
      <alignment vertical="center"/>
    </xf>
    <xf numFmtId="1" fontId="14" fillId="0" borderId="12" xfId="0" applyNumberFormat="1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2" fontId="2" fillId="3" borderId="15" xfId="0" applyNumberFormat="1" applyFont="1" applyFill="1" applyBorder="1" applyAlignment="1">
      <alignment horizontal="left" vertical="top" wrapText="1"/>
    </xf>
    <xf numFmtId="2" fontId="1" fillId="3" borderId="15" xfId="0" applyNumberFormat="1" applyFont="1" applyFill="1" applyBorder="1" applyAlignment="1">
      <alignment horizontal="center" vertical="top"/>
    </xf>
    <xf numFmtId="2" fontId="2" fillId="3" borderId="15" xfId="0" applyNumberFormat="1" applyFont="1" applyFill="1" applyBorder="1" applyAlignment="1">
      <alignment horizontal="left" vertical="top"/>
    </xf>
    <xf numFmtId="2" fontId="1" fillId="3" borderId="15" xfId="0" applyNumberFormat="1" applyFont="1" applyFill="1" applyBorder="1" applyAlignment="1">
      <alignment horizontal="left" vertical="top"/>
    </xf>
    <xf numFmtId="2" fontId="1" fillId="3" borderId="16" xfId="0" applyNumberFormat="1" applyFont="1" applyFill="1" applyBorder="1" applyAlignment="1">
      <alignment vertical="top"/>
    </xf>
    <xf numFmtId="0" fontId="1" fillId="3" borderId="17" xfId="0" applyFont="1" applyFill="1" applyBorder="1" applyAlignment="1">
      <alignment horizontal="center" vertical="top"/>
    </xf>
    <xf numFmtId="2" fontId="1" fillId="3" borderId="13" xfId="0" applyNumberFormat="1" applyFont="1" applyFill="1" applyBorder="1" applyAlignment="1">
      <alignment vertical="top"/>
    </xf>
    <xf numFmtId="0" fontId="1" fillId="3" borderId="18" xfId="0" applyFont="1" applyFill="1" applyBorder="1" applyAlignment="1">
      <alignment horizontal="center" vertical="top"/>
    </xf>
    <xf numFmtId="166" fontId="3" fillId="3" borderId="19" xfId="0" applyNumberFormat="1" applyFont="1" applyFill="1" applyBorder="1" applyAlignment="1">
      <alignment horizontal="center" vertical="top"/>
    </xf>
    <xf numFmtId="0" fontId="7" fillId="0" borderId="13" xfId="0" applyFont="1" applyBorder="1">
      <alignment vertical="center"/>
    </xf>
    <xf numFmtId="0" fontId="1" fillId="2" borderId="24" xfId="0" applyFont="1" applyFill="1" applyBorder="1" applyAlignment="1">
      <alignment horizontal="center" vertical="top"/>
    </xf>
    <xf numFmtId="164" fontId="1" fillId="2" borderId="25" xfId="0" applyNumberFormat="1" applyFont="1" applyFill="1" applyBorder="1" applyAlignment="1">
      <alignment vertical="top"/>
    </xf>
    <xf numFmtId="0" fontId="1" fillId="2" borderId="17" xfId="0" applyFont="1" applyFill="1" applyBorder="1" applyAlignment="1">
      <alignment horizontal="center" vertical="top"/>
    </xf>
    <xf numFmtId="164" fontId="1" fillId="2" borderId="13" xfId="0" applyNumberFormat="1" applyFont="1" applyFill="1" applyBorder="1" applyAlignment="1">
      <alignment vertical="top"/>
    </xf>
    <xf numFmtId="0" fontId="1" fillId="2" borderId="26" xfId="0" applyFont="1" applyFill="1" applyBorder="1" applyAlignment="1">
      <alignment horizontal="center" vertical="top"/>
    </xf>
    <xf numFmtId="2" fontId="1" fillId="2" borderId="27" xfId="0" applyNumberFormat="1" applyFont="1" applyFill="1" applyBorder="1" applyAlignment="1">
      <alignment vertical="top" wrapText="1"/>
    </xf>
    <xf numFmtId="0" fontId="11" fillId="2" borderId="27" xfId="0" applyFont="1" applyFill="1" applyBorder="1">
      <alignment vertical="center"/>
    </xf>
    <xf numFmtId="2" fontId="1" fillId="2" borderId="27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/>
    </xf>
    <xf numFmtId="164" fontId="1" fillId="2" borderId="28" xfId="0" applyNumberFormat="1" applyFont="1" applyFill="1" applyBorder="1" applyAlignment="1">
      <alignment vertical="top"/>
    </xf>
    <xf numFmtId="2" fontId="15" fillId="3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20" fillId="6" borderId="0" xfId="0" applyFont="1" applyFill="1" applyAlignment="1">
      <alignment vertical="top"/>
    </xf>
    <xf numFmtId="0" fontId="5" fillId="7" borderId="20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4" fontId="5" fillId="7" borderId="1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top" wrapText="1"/>
    </xf>
    <xf numFmtId="164" fontId="3" fillId="8" borderId="22" xfId="0" applyNumberFormat="1" applyFont="1" applyFill="1" applyBorder="1" applyAlignment="1">
      <alignment horizontal="center" vertical="top"/>
    </xf>
    <xf numFmtId="0" fontId="6" fillId="8" borderId="5" xfId="0" applyFont="1" applyFill="1" applyBorder="1" applyAlignment="1">
      <alignment vertical="center" wrapText="1"/>
    </xf>
    <xf numFmtId="164" fontId="3" fillId="8" borderId="5" xfId="0" applyNumberFormat="1" applyFont="1" applyFill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/>
    </xf>
    <xf numFmtId="0" fontId="3" fillId="8" borderId="5" xfId="0" applyFont="1" applyFill="1" applyBorder="1" applyAlignment="1">
      <alignment vertical="top"/>
    </xf>
    <xf numFmtId="42" fontId="3" fillId="8" borderId="10" xfId="0" applyNumberFormat="1" applyFont="1" applyFill="1" applyBorder="1">
      <alignment vertical="center"/>
    </xf>
    <xf numFmtId="0" fontId="3" fillId="8" borderId="0" xfId="0" applyFont="1" applyFill="1" applyAlignment="1">
      <alignment vertical="top"/>
    </xf>
    <xf numFmtId="0" fontId="19" fillId="8" borderId="23" xfId="0" applyFont="1" applyFill="1" applyBorder="1" applyAlignment="1">
      <alignment horizontal="left" vertical="top"/>
    </xf>
    <xf numFmtId="0" fontId="20" fillId="8" borderId="5" xfId="0" applyFont="1" applyFill="1" applyBorder="1" applyAlignment="1">
      <alignment vertical="top" wrapText="1"/>
    </xf>
    <xf numFmtId="164" fontId="20" fillId="8" borderId="5" xfId="0" applyNumberFormat="1" applyFont="1" applyFill="1" applyBorder="1" applyAlignment="1">
      <alignment horizontal="center" vertical="top"/>
    </xf>
    <xf numFmtId="0" fontId="20" fillId="8" borderId="5" xfId="0" applyFont="1" applyFill="1" applyBorder="1" applyAlignment="1">
      <alignment horizontal="center" vertical="top"/>
    </xf>
    <xf numFmtId="0" fontId="20" fillId="8" borderId="5" xfId="0" applyFont="1" applyFill="1" applyBorder="1" applyAlignment="1">
      <alignment vertical="top"/>
    </xf>
    <xf numFmtId="42" fontId="19" fillId="8" borderId="10" xfId="0" applyNumberFormat="1" applyFont="1" applyFill="1" applyBorder="1" applyAlignment="1">
      <alignment vertical="top"/>
    </xf>
    <xf numFmtId="9" fontId="20" fillId="8" borderId="5" xfId="0" applyNumberFormat="1" applyFont="1" applyFill="1" applyBorder="1" applyAlignment="1">
      <alignment vertical="top"/>
    </xf>
    <xf numFmtId="42" fontId="19" fillId="8" borderId="19" xfId="0" applyNumberFormat="1" applyFont="1" applyFill="1" applyBorder="1" applyAlignment="1">
      <alignment vertical="top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2" fontId="17" fillId="5" borderId="5" xfId="0" applyNumberFormat="1" applyFont="1" applyFill="1" applyBorder="1" applyAlignment="1">
      <alignment horizontal="center" vertical="center"/>
    </xf>
    <xf numFmtId="2" fontId="17" fillId="5" borderId="6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top"/>
    </xf>
    <xf numFmtId="0" fontId="16" fillId="5" borderId="5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left" vertical="top"/>
    </xf>
    <xf numFmtId="0" fontId="16" fillId="5" borderId="2" xfId="0" applyFont="1" applyFill="1" applyBorder="1" applyAlignment="1">
      <alignment horizontal="left" vertical="top"/>
    </xf>
    <xf numFmtId="0" fontId="16" fillId="5" borderId="7" xfId="0" applyFont="1" applyFill="1" applyBorder="1" applyAlignment="1">
      <alignment horizontal="left" vertical="top"/>
    </xf>
    <xf numFmtId="0" fontId="16" fillId="5" borderId="8" xfId="0" applyFont="1" applyFill="1" applyBorder="1" applyAlignment="1">
      <alignment horizontal="left" vertical="top"/>
    </xf>
    <xf numFmtId="2" fontId="18" fillId="5" borderId="2" xfId="0" applyNumberFormat="1" applyFont="1" applyFill="1" applyBorder="1" applyAlignment="1">
      <alignment horizontal="left" vertical="center" wrapText="1"/>
    </xf>
    <xf numFmtId="2" fontId="18" fillId="5" borderId="3" xfId="0" applyNumberFormat="1" applyFont="1" applyFill="1" applyBorder="1" applyAlignment="1">
      <alignment horizontal="left" vertical="center" wrapText="1"/>
    </xf>
    <xf numFmtId="2" fontId="18" fillId="5" borderId="8" xfId="0" applyNumberFormat="1" applyFont="1" applyFill="1" applyBorder="1" applyAlignment="1">
      <alignment horizontal="left" vertical="center" wrapText="1"/>
    </xf>
    <xf numFmtId="2" fontId="18" fillId="5" borderId="9" xfId="0" applyNumberFormat="1" applyFont="1" applyFill="1" applyBorder="1" applyAlignment="1">
      <alignment horizontal="left" vertical="center" wrapText="1"/>
    </xf>
    <xf numFmtId="165" fontId="15" fillId="5" borderId="5" xfId="0" applyNumberFormat="1" applyFont="1" applyFill="1" applyBorder="1" applyAlignment="1">
      <alignment horizontal="left" vertical="center" wrapText="1"/>
    </xf>
    <xf numFmtId="165" fontId="15" fillId="5" borderId="6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</xdr:row>
      <xdr:rowOff>228600</xdr:rowOff>
    </xdr:from>
    <xdr:to>
      <xdr:col>1</xdr:col>
      <xdr:colOff>2724150</xdr:colOff>
      <xdr:row>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D2E4ED-9E47-CF24-D5D8-4C8357CEC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38150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abSelected="1" view="pageBreakPreview" zoomScaleSheetLayoutView="100" workbookViewId="0">
      <pane ySplit="7" topLeftCell="A8" activePane="bottomLeft" state="frozen"/>
      <selection pane="bottomLeft" activeCell="B5" sqref="B5"/>
    </sheetView>
  </sheetViews>
  <sheetFormatPr defaultColWidth="9" defaultRowHeight="15.75" x14ac:dyDescent="0.2"/>
  <cols>
    <col min="1" max="1" width="6.109375" style="1" customWidth="1"/>
    <col min="2" max="2" width="46.5546875" style="2" customWidth="1"/>
    <col min="3" max="3" width="8.44140625" style="3" customWidth="1"/>
    <col min="4" max="4" width="6.44140625" style="3" customWidth="1"/>
    <col min="5" max="5" width="8.6640625" style="3" customWidth="1"/>
    <col min="6" max="6" width="6.5546875" style="1" customWidth="1"/>
    <col min="7" max="7" width="8.88671875" style="2" customWidth="1"/>
    <col min="8" max="8" width="11.5546875" style="2" customWidth="1"/>
    <col min="9" max="9" width="10.5546875" style="4" customWidth="1"/>
    <col min="10" max="11" width="9.6640625" style="5" customWidth="1"/>
    <col min="12" max="12" width="10.33203125" style="5" customWidth="1"/>
    <col min="13" max="256" width="9.6640625" style="5" customWidth="1"/>
  </cols>
  <sheetData>
    <row r="1" spans="1:12" s="5" customFormat="1" ht="16.5" thickBot="1" x14ac:dyDescent="0.25">
      <c r="A1" s="28"/>
      <c r="B1" s="29"/>
      <c r="C1" s="30"/>
      <c r="D1" s="30"/>
      <c r="E1" s="30"/>
      <c r="F1" s="30"/>
      <c r="G1" s="31"/>
      <c r="H1" s="32"/>
      <c r="I1" s="33"/>
    </row>
    <row r="2" spans="1:12" s="5" customFormat="1" ht="23.1" customHeight="1" thickBot="1" x14ac:dyDescent="0.25">
      <c r="A2" s="34"/>
      <c r="B2" s="49"/>
      <c r="C2" s="81" t="s">
        <v>12</v>
      </c>
      <c r="D2" s="82"/>
      <c r="E2" s="82"/>
      <c r="F2" s="79"/>
      <c r="G2" s="79"/>
      <c r="H2" s="80"/>
      <c r="I2" s="35"/>
    </row>
    <row r="3" spans="1:12" s="5" customFormat="1" ht="22.5" customHeight="1" x14ac:dyDescent="0.2">
      <c r="A3" s="34"/>
      <c r="B3" s="49"/>
      <c r="C3" s="83" t="s">
        <v>13</v>
      </c>
      <c r="D3" s="84"/>
      <c r="E3" s="84"/>
      <c r="F3" s="87"/>
      <c r="G3" s="87"/>
      <c r="H3" s="88"/>
      <c r="I3" s="35"/>
    </row>
    <row r="4" spans="1:12" s="5" customFormat="1" ht="24.75" customHeight="1" thickBot="1" x14ac:dyDescent="0.25">
      <c r="A4" s="34"/>
      <c r="B4" s="49"/>
      <c r="C4" s="85"/>
      <c r="D4" s="86"/>
      <c r="E4" s="86"/>
      <c r="F4" s="89"/>
      <c r="G4" s="89"/>
      <c r="H4" s="90"/>
      <c r="I4" s="35"/>
    </row>
    <row r="5" spans="1:12" s="5" customFormat="1" ht="23.1" customHeight="1" thickBot="1" x14ac:dyDescent="0.25">
      <c r="A5" s="34"/>
      <c r="B5" s="49"/>
      <c r="C5" s="81" t="s">
        <v>14</v>
      </c>
      <c r="D5" s="82"/>
      <c r="E5" s="82"/>
      <c r="F5" s="91"/>
      <c r="G5" s="91"/>
      <c r="H5" s="92"/>
      <c r="I5" s="35"/>
    </row>
    <row r="6" spans="1:12" s="5" customFormat="1" ht="16.5" thickBot="1" x14ac:dyDescent="0.25">
      <c r="A6" s="36"/>
      <c r="B6" s="16" t="s">
        <v>41</v>
      </c>
      <c r="C6" s="17"/>
      <c r="D6" s="17"/>
      <c r="E6" s="17"/>
      <c r="F6" s="18"/>
      <c r="G6" s="19"/>
      <c r="H6" s="20"/>
      <c r="I6" s="37"/>
    </row>
    <row r="7" spans="1:12" s="57" customFormat="1" ht="32.25" thickBot="1" x14ac:dyDescent="0.25">
      <c r="A7" s="52" t="s">
        <v>4</v>
      </c>
      <c r="B7" s="53" t="s">
        <v>1</v>
      </c>
      <c r="C7" s="53" t="s">
        <v>5</v>
      </c>
      <c r="D7" s="53" t="s">
        <v>8</v>
      </c>
      <c r="E7" s="53" t="s">
        <v>9</v>
      </c>
      <c r="F7" s="54" t="s">
        <v>0</v>
      </c>
      <c r="G7" s="55" t="s">
        <v>2</v>
      </c>
      <c r="H7" s="53" t="s">
        <v>10</v>
      </c>
      <c r="I7" s="56" t="s">
        <v>3</v>
      </c>
    </row>
    <row r="8" spans="1:12" s="64" customFormat="1" ht="19.5" thickBot="1" x14ac:dyDescent="0.25">
      <c r="A8" s="58" t="str">
        <f>IF(F8&lt;&gt;"",1+MAX($A$3:A7),"")</f>
        <v/>
      </c>
      <c r="B8" s="59" t="s">
        <v>29</v>
      </c>
      <c r="C8" s="60"/>
      <c r="D8" s="60"/>
      <c r="E8" s="60"/>
      <c r="F8" s="61"/>
      <c r="G8" s="61"/>
      <c r="H8" s="62"/>
      <c r="I8" s="63">
        <f>SUM(H9:H23)</f>
        <v>19246</v>
      </c>
    </row>
    <row r="9" spans="1:12" s="6" customFormat="1" x14ac:dyDescent="0.2">
      <c r="A9" s="27" t="str">
        <f>IF(F9&lt;&gt;"",1+MAX($A$3:A8),"")</f>
        <v/>
      </c>
      <c r="B9" s="21"/>
      <c r="C9" s="22"/>
      <c r="D9" s="23"/>
      <c r="E9" s="22"/>
      <c r="F9" s="24"/>
      <c r="G9" s="25"/>
      <c r="H9" s="26"/>
      <c r="I9" s="38"/>
      <c r="J9" s="7"/>
      <c r="K9" s="7"/>
      <c r="L9" s="8"/>
    </row>
    <row r="10" spans="1:12" s="6" customFormat="1" x14ac:dyDescent="0.2">
      <c r="A10" s="27">
        <f>IF(F10&lt;&gt;"",1+MAX($A$3:A9),"")</f>
        <v>1</v>
      </c>
      <c r="B10" s="21" t="s">
        <v>17</v>
      </c>
      <c r="C10" s="22">
        <v>2</v>
      </c>
      <c r="D10" s="23">
        <v>0</v>
      </c>
      <c r="E10" s="22">
        <f t="shared" ref="E10:E21" si="0">C10*(1+D10)</f>
        <v>2</v>
      </c>
      <c r="F10" s="24" t="s">
        <v>16</v>
      </c>
      <c r="G10" s="25">
        <v>470</v>
      </c>
      <c r="H10" s="26">
        <f t="shared" ref="H10:H21" si="1">G10*E10</f>
        <v>940</v>
      </c>
      <c r="I10" s="38"/>
      <c r="J10" s="7"/>
      <c r="K10" s="7"/>
      <c r="L10" s="8"/>
    </row>
    <row r="11" spans="1:12" s="6" customFormat="1" x14ac:dyDescent="0.2">
      <c r="A11" s="27">
        <f>IF(F11&lt;&gt;"",1+MAX($A$3:A10),"")</f>
        <v>2</v>
      </c>
      <c r="B11" s="21" t="s">
        <v>18</v>
      </c>
      <c r="C11" s="22">
        <v>1</v>
      </c>
      <c r="D11" s="23">
        <v>0</v>
      </c>
      <c r="E11" s="22">
        <f t="shared" si="0"/>
        <v>1</v>
      </c>
      <c r="F11" s="24" t="s">
        <v>16</v>
      </c>
      <c r="G11" s="25">
        <v>230</v>
      </c>
      <c r="H11" s="26">
        <f t="shared" si="1"/>
        <v>230</v>
      </c>
      <c r="I11" s="38"/>
      <c r="J11" s="7"/>
      <c r="K11" s="7"/>
      <c r="L11" s="8"/>
    </row>
    <row r="12" spans="1:12" s="6" customFormat="1" x14ac:dyDescent="0.2">
      <c r="A12" s="27">
        <f>IF(F12&lt;&gt;"",1+MAX($A$3:A11),"")</f>
        <v>3</v>
      </c>
      <c r="B12" s="21" t="s">
        <v>19</v>
      </c>
      <c r="C12" s="22">
        <v>9</v>
      </c>
      <c r="D12" s="23">
        <v>0</v>
      </c>
      <c r="E12" s="22">
        <f t="shared" si="0"/>
        <v>9</v>
      </c>
      <c r="F12" s="24" t="s">
        <v>16</v>
      </c>
      <c r="G12" s="25">
        <v>205</v>
      </c>
      <c r="H12" s="26">
        <f t="shared" si="1"/>
        <v>1845</v>
      </c>
      <c r="I12" s="38"/>
      <c r="J12" s="7"/>
      <c r="K12" s="7"/>
      <c r="L12" s="8"/>
    </row>
    <row r="13" spans="1:12" s="6" customFormat="1" x14ac:dyDescent="0.2">
      <c r="A13" s="27">
        <f>IF(F13&lt;&gt;"",1+MAX($A$3:A12),"")</f>
        <v>4</v>
      </c>
      <c r="B13" s="21" t="s">
        <v>20</v>
      </c>
      <c r="C13" s="22">
        <v>9</v>
      </c>
      <c r="D13" s="23">
        <v>0</v>
      </c>
      <c r="E13" s="22">
        <f t="shared" si="0"/>
        <v>9</v>
      </c>
      <c r="F13" s="24" t="s">
        <v>16</v>
      </c>
      <c r="G13" s="25">
        <v>410</v>
      </c>
      <c r="H13" s="26">
        <f t="shared" si="1"/>
        <v>3690</v>
      </c>
      <c r="I13" s="38"/>
      <c r="J13" s="7"/>
      <c r="K13" s="7"/>
      <c r="L13" s="8"/>
    </row>
    <row r="14" spans="1:12" s="6" customFormat="1" x14ac:dyDescent="0.2">
      <c r="A14" s="27">
        <f>IF(F14&lt;&gt;"",1+MAX($A$3:A13),"")</f>
        <v>5</v>
      </c>
      <c r="B14" s="21" t="s">
        <v>21</v>
      </c>
      <c r="C14" s="22">
        <v>3</v>
      </c>
      <c r="D14" s="23">
        <v>0</v>
      </c>
      <c r="E14" s="22">
        <f t="shared" si="0"/>
        <v>3</v>
      </c>
      <c r="F14" s="24" t="s">
        <v>16</v>
      </c>
      <c r="G14" s="25">
        <v>321</v>
      </c>
      <c r="H14" s="26">
        <f t="shared" si="1"/>
        <v>963</v>
      </c>
      <c r="I14" s="38"/>
      <c r="J14" s="7"/>
      <c r="K14" s="7"/>
      <c r="L14" s="8"/>
    </row>
    <row r="15" spans="1:12" s="6" customFormat="1" x14ac:dyDescent="0.2">
      <c r="A15" s="27">
        <f>IF(F15&lt;&gt;"",1+MAX($A$3:A14),"")</f>
        <v>6</v>
      </c>
      <c r="B15" s="21" t="s">
        <v>22</v>
      </c>
      <c r="C15" s="22">
        <v>20</v>
      </c>
      <c r="D15" s="23">
        <v>0</v>
      </c>
      <c r="E15" s="22">
        <f t="shared" si="0"/>
        <v>20</v>
      </c>
      <c r="F15" s="24" t="s">
        <v>16</v>
      </c>
      <c r="G15" s="25">
        <v>245</v>
      </c>
      <c r="H15" s="26">
        <f t="shared" si="1"/>
        <v>4900</v>
      </c>
      <c r="I15" s="38"/>
      <c r="J15" s="7"/>
      <c r="K15" s="7"/>
      <c r="L15" s="8"/>
    </row>
    <row r="16" spans="1:12" s="6" customFormat="1" x14ac:dyDescent="0.2">
      <c r="A16" s="27">
        <f>IF(F16&lt;&gt;"",1+MAX($A$3:A15),"")</f>
        <v>7</v>
      </c>
      <c r="B16" s="21" t="s">
        <v>23</v>
      </c>
      <c r="C16" s="22">
        <v>1</v>
      </c>
      <c r="D16" s="23">
        <v>0</v>
      </c>
      <c r="E16" s="22">
        <f t="shared" si="0"/>
        <v>1</v>
      </c>
      <c r="F16" s="24" t="s">
        <v>16</v>
      </c>
      <c r="G16" s="25">
        <v>520</v>
      </c>
      <c r="H16" s="26">
        <f t="shared" si="1"/>
        <v>520</v>
      </c>
      <c r="I16" s="38"/>
      <c r="J16" s="7"/>
      <c r="K16" s="7"/>
      <c r="L16" s="8"/>
    </row>
    <row r="17" spans="1:12" s="6" customFormat="1" x14ac:dyDescent="0.2">
      <c r="A17" s="27">
        <f>IF(F17&lt;&gt;"",1+MAX($A$3:A16),"")</f>
        <v>8</v>
      </c>
      <c r="B17" s="21" t="s">
        <v>24</v>
      </c>
      <c r="C17" s="22">
        <v>4</v>
      </c>
      <c r="D17" s="23">
        <v>0</v>
      </c>
      <c r="E17" s="22">
        <f t="shared" si="0"/>
        <v>4</v>
      </c>
      <c r="F17" s="24" t="s">
        <v>16</v>
      </c>
      <c r="G17" s="25">
        <v>380</v>
      </c>
      <c r="H17" s="26">
        <f t="shared" si="1"/>
        <v>1520</v>
      </c>
      <c r="I17" s="38"/>
      <c r="J17" s="7"/>
      <c r="K17" s="7"/>
      <c r="L17" s="8"/>
    </row>
    <row r="18" spans="1:12" s="6" customFormat="1" x14ac:dyDescent="0.2">
      <c r="A18" s="27">
        <f>IF(F18&lt;&gt;"",1+MAX($A$3:A17),"")</f>
        <v>9</v>
      </c>
      <c r="B18" s="21" t="s">
        <v>25</v>
      </c>
      <c r="C18" s="22">
        <v>1</v>
      </c>
      <c r="D18" s="23">
        <v>0</v>
      </c>
      <c r="E18" s="22">
        <f t="shared" si="0"/>
        <v>1</v>
      </c>
      <c r="F18" s="24" t="s">
        <v>16</v>
      </c>
      <c r="G18" s="25">
        <v>178</v>
      </c>
      <c r="H18" s="26">
        <f t="shared" si="1"/>
        <v>178</v>
      </c>
      <c r="I18" s="38"/>
      <c r="J18" s="7"/>
      <c r="K18" s="7"/>
      <c r="L18" s="8"/>
    </row>
    <row r="19" spans="1:12" s="6" customFormat="1" x14ac:dyDescent="0.2">
      <c r="A19" s="27">
        <f>IF(F19&lt;&gt;"",1+MAX($A$3:A18),"")</f>
        <v>10</v>
      </c>
      <c r="B19" s="21" t="s">
        <v>26</v>
      </c>
      <c r="C19" s="22">
        <v>5</v>
      </c>
      <c r="D19" s="23">
        <v>0</v>
      </c>
      <c r="E19" s="22">
        <f t="shared" si="0"/>
        <v>5</v>
      </c>
      <c r="F19" s="24" t="s">
        <v>16</v>
      </c>
      <c r="G19" s="25">
        <v>298</v>
      </c>
      <c r="H19" s="26">
        <f t="shared" si="1"/>
        <v>1490</v>
      </c>
      <c r="I19" s="38"/>
      <c r="J19" s="7"/>
      <c r="K19" s="7"/>
      <c r="L19" s="8"/>
    </row>
    <row r="20" spans="1:12" s="6" customFormat="1" x14ac:dyDescent="0.2">
      <c r="A20" s="27">
        <f>IF(F20&lt;&gt;"",1+MAX($A$3:A19),"")</f>
        <v>11</v>
      </c>
      <c r="B20" s="21" t="s">
        <v>27</v>
      </c>
      <c r="C20" s="22">
        <v>1</v>
      </c>
      <c r="D20" s="23">
        <v>0</v>
      </c>
      <c r="E20" s="22">
        <f t="shared" si="0"/>
        <v>1</v>
      </c>
      <c r="F20" s="24" t="s">
        <v>16</v>
      </c>
      <c r="G20" s="25">
        <v>450</v>
      </c>
      <c r="H20" s="26">
        <f t="shared" si="1"/>
        <v>450</v>
      </c>
      <c r="I20" s="38"/>
      <c r="J20" s="7"/>
      <c r="K20" s="7"/>
      <c r="L20" s="8"/>
    </row>
    <row r="21" spans="1:12" s="6" customFormat="1" x14ac:dyDescent="0.2">
      <c r="A21" s="27">
        <f>IF(F21&lt;&gt;"",1+MAX($A$3:A20),"")</f>
        <v>12</v>
      </c>
      <c r="B21" s="21" t="s">
        <v>28</v>
      </c>
      <c r="C21" s="22">
        <v>12</v>
      </c>
      <c r="D21" s="23">
        <v>0</v>
      </c>
      <c r="E21" s="22">
        <f t="shared" si="0"/>
        <v>12</v>
      </c>
      <c r="F21" s="24" t="s">
        <v>16</v>
      </c>
      <c r="G21" s="25">
        <v>160</v>
      </c>
      <c r="H21" s="26">
        <f t="shared" si="1"/>
        <v>1920</v>
      </c>
      <c r="I21" s="38"/>
      <c r="J21" s="7"/>
      <c r="K21" s="7"/>
      <c r="L21" s="8"/>
    </row>
    <row r="22" spans="1:12" s="6" customFormat="1" x14ac:dyDescent="0.2">
      <c r="A22" s="27">
        <f>IF(F22&lt;&gt;"",1+MAX($A$3:A21),"")</f>
        <v>13</v>
      </c>
      <c r="B22" s="21" t="s">
        <v>31</v>
      </c>
      <c r="C22" s="22">
        <v>5</v>
      </c>
      <c r="D22" s="23">
        <v>0</v>
      </c>
      <c r="E22" s="22">
        <f>C22*(1+D22)</f>
        <v>5</v>
      </c>
      <c r="F22" s="24" t="s">
        <v>16</v>
      </c>
      <c r="G22" s="25">
        <v>120</v>
      </c>
      <c r="H22" s="26">
        <f>G22*E22</f>
        <v>600</v>
      </c>
      <c r="I22" s="38"/>
      <c r="J22" s="7"/>
      <c r="K22" s="7"/>
      <c r="L22" s="8"/>
    </row>
    <row r="23" spans="1:12" s="6" customFormat="1" ht="16.5" thickBot="1" x14ac:dyDescent="0.25">
      <c r="A23" s="27" t="str">
        <f>IF(F23&lt;&gt;"",1+MAX($A$3:A22),"")</f>
        <v/>
      </c>
      <c r="B23" s="21"/>
      <c r="C23" s="22"/>
      <c r="D23" s="23"/>
      <c r="E23" s="22"/>
      <c r="F23" s="24"/>
      <c r="G23" s="25"/>
      <c r="H23" s="26"/>
      <c r="I23" s="38"/>
      <c r="J23" s="7"/>
      <c r="K23" s="7"/>
      <c r="L23" s="8"/>
    </row>
    <row r="24" spans="1:12" s="50" customFormat="1" ht="19.5" thickBot="1" x14ac:dyDescent="0.25">
      <c r="A24" s="58" t="str">
        <f>IF(F24&lt;&gt;"",1+MAX($A$3:A23),"")</f>
        <v/>
      </c>
      <c r="B24" s="59" t="s">
        <v>30</v>
      </c>
      <c r="C24" s="60"/>
      <c r="D24" s="60"/>
      <c r="E24" s="60"/>
      <c r="F24" s="61"/>
      <c r="G24" s="61"/>
      <c r="H24" s="62"/>
      <c r="I24" s="63">
        <f>SUM(H25:H31)</f>
        <v>48382</v>
      </c>
    </row>
    <row r="25" spans="1:12" s="6" customFormat="1" x14ac:dyDescent="0.2">
      <c r="A25" s="27" t="str">
        <f>IF(F25&lt;&gt;"",1+MAX($A$3:A24),"")</f>
        <v/>
      </c>
      <c r="B25" s="21"/>
      <c r="C25" s="22"/>
      <c r="D25" s="23"/>
      <c r="E25" s="22"/>
      <c r="F25" s="24"/>
      <c r="G25" s="25"/>
      <c r="H25" s="26"/>
      <c r="I25" s="38"/>
      <c r="J25" s="7"/>
      <c r="K25" s="7"/>
      <c r="L25" s="8"/>
    </row>
    <row r="26" spans="1:12" s="6" customFormat="1" ht="30" x14ac:dyDescent="0.2">
      <c r="A26" s="27">
        <f>IF(F26&lt;&gt;"",1+MAX($A$3:A25),"")</f>
        <v>14</v>
      </c>
      <c r="B26" s="21" t="s">
        <v>32</v>
      </c>
      <c r="C26" s="22">
        <v>285</v>
      </c>
      <c r="D26" s="23">
        <v>0</v>
      </c>
      <c r="E26" s="22">
        <f t="shared" ref="E26:E31" si="2">C26*(1+D26)</f>
        <v>285</v>
      </c>
      <c r="F26" s="24" t="s">
        <v>16</v>
      </c>
      <c r="G26" s="25">
        <v>10</v>
      </c>
      <c r="H26" s="26">
        <f t="shared" ref="H26:H31" si="3">G26*E26</f>
        <v>2850</v>
      </c>
      <c r="I26" s="38"/>
      <c r="J26" s="7"/>
      <c r="K26" s="7"/>
      <c r="L26" s="8"/>
    </row>
    <row r="27" spans="1:12" s="6" customFormat="1" ht="30" x14ac:dyDescent="0.2">
      <c r="A27" s="27">
        <f>IF(F27&lt;&gt;"",1+MAX($A$3:A26),"")</f>
        <v>15</v>
      </c>
      <c r="B27" s="21" t="s">
        <v>33</v>
      </c>
      <c r="C27" s="22">
        <v>3</v>
      </c>
      <c r="D27" s="23">
        <v>0</v>
      </c>
      <c r="E27" s="22">
        <f t="shared" si="2"/>
        <v>3</v>
      </c>
      <c r="F27" s="24" t="s">
        <v>16</v>
      </c>
      <c r="G27" s="25">
        <v>450</v>
      </c>
      <c r="H27" s="26">
        <f t="shared" si="3"/>
        <v>1350</v>
      </c>
      <c r="I27" s="38"/>
      <c r="J27" s="7"/>
      <c r="K27" s="7"/>
      <c r="L27" s="8"/>
    </row>
    <row r="28" spans="1:12" s="6" customFormat="1" x14ac:dyDescent="0.2">
      <c r="A28" s="27">
        <f>IF(F28&lt;&gt;"",1+MAX($A$3:A27),"")</f>
        <v>16</v>
      </c>
      <c r="B28" s="21" t="s">
        <v>34</v>
      </c>
      <c r="C28" s="22">
        <v>11</v>
      </c>
      <c r="D28" s="23">
        <v>0</v>
      </c>
      <c r="E28" s="22">
        <f t="shared" si="2"/>
        <v>11</v>
      </c>
      <c r="F28" s="24" t="s">
        <v>16</v>
      </c>
      <c r="G28" s="25">
        <v>370</v>
      </c>
      <c r="H28" s="26">
        <f t="shared" si="3"/>
        <v>4070</v>
      </c>
      <c r="I28" s="38"/>
      <c r="J28" s="7"/>
      <c r="K28" s="7"/>
      <c r="L28" s="8"/>
    </row>
    <row r="29" spans="1:12" s="6" customFormat="1" ht="30" x14ac:dyDescent="0.2">
      <c r="A29" s="27">
        <f>IF(F29&lt;&gt;"",1+MAX($A$3:A28),"")</f>
        <v>17</v>
      </c>
      <c r="B29" s="21" t="s">
        <v>35</v>
      </c>
      <c r="C29" s="22">
        <v>16</v>
      </c>
      <c r="D29" s="23">
        <v>0</v>
      </c>
      <c r="E29" s="22">
        <f t="shared" si="2"/>
        <v>16</v>
      </c>
      <c r="F29" s="24" t="s">
        <v>16</v>
      </c>
      <c r="G29" s="25">
        <v>392</v>
      </c>
      <c r="H29" s="26">
        <f t="shared" si="3"/>
        <v>6272</v>
      </c>
      <c r="I29" s="38"/>
      <c r="J29" s="7"/>
      <c r="K29" s="7"/>
      <c r="L29" s="8"/>
    </row>
    <row r="30" spans="1:12" s="6" customFormat="1" ht="30" x14ac:dyDescent="0.2">
      <c r="A30" s="27">
        <f>IF(F30&lt;&gt;"",1+MAX($A$3:A29),"")</f>
        <v>18</v>
      </c>
      <c r="B30" s="21" t="s">
        <v>36</v>
      </c>
      <c r="C30" s="22">
        <v>35</v>
      </c>
      <c r="D30" s="23">
        <v>0</v>
      </c>
      <c r="E30" s="22">
        <f t="shared" si="2"/>
        <v>35</v>
      </c>
      <c r="F30" s="24" t="s">
        <v>16</v>
      </c>
      <c r="G30" s="25">
        <v>480</v>
      </c>
      <c r="H30" s="26">
        <f t="shared" si="3"/>
        <v>16800</v>
      </c>
      <c r="I30" s="38"/>
      <c r="J30" s="7"/>
      <c r="K30" s="7"/>
      <c r="L30" s="8"/>
    </row>
    <row r="31" spans="1:12" s="6" customFormat="1" ht="30" x14ac:dyDescent="0.2">
      <c r="A31" s="27">
        <f>IF(F31&lt;&gt;"",1+MAX($A$3:A30),"")</f>
        <v>19</v>
      </c>
      <c r="B31" s="21" t="s">
        <v>37</v>
      </c>
      <c r="C31" s="22">
        <v>40</v>
      </c>
      <c r="D31" s="23">
        <v>0</v>
      </c>
      <c r="E31" s="22">
        <f t="shared" si="2"/>
        <v>40</v>
      </c>
      <c r="F31" s="24" t="s">
        <v>16</v>
      </c>
      <c r="G31" s="25">
        <v>426</v>
      </c>
      <c r="H31" s="26">
        <f t="shared" si="3"/>
        <v>17040</v>
      </c>
      <c r="I31" s="38"/>
      <c r="J31" s="7"/>
      <c r="K31" s="7"/>
      <c r="L31" s="8"/>
    </row>
    <row r="32" spans="1:12" s="6" customFormat="1" ht="16.5" thickBot="1" x14ac:dyDescent="0.25">
      <c r="A32" s="27"/>
      <c r="B32" s="21"/>
      <c r="C32" s="22"/>
      <c r="D32" s="23"/>
      <c r="E32" s="22"/>
      <c r="F32" s="24"/>
      <c r="G32" s="25"/>
      <c r="H32" s="26"/>
      <c r="I32" s="38"/>
      <c r="J32" s="7"/>
      <c r="K32" s="7"/>
      <c r="L32" s="8"/>
    </row>
    <row r="33" spans="1:9" s="51" customFormat="1" ht="16.5" thickBot="1" x14ac:dyDescent="0.25">
      <c r="A33" s="65" t="s">
        <v>6</v>
      </c>
      <c r="B33" s="66"/>
      <c r="C33" s="67"/>
      <c r="D33" s="67"/>
      <c r="E33" s="67"/>
      <c r="F33" s="68"/>
      <c r="G33" s="69"/>
      <c r="H33" s="70">
        <f>SUM(H8:H32)</f>
        <v>67628</v>
      </c>
      <c r="I33" s="70">
        <f>SUM(I8:I32)</f>
        <v>67628</v>
      </c>
    </row>
    <row r="34" spans="1:9" s="51" customFormat="1" ht="16.5" thickBot="1" x14ac:dyDescent="0.25">
      <c r="A34" s="65" t="s">
        <v>11</v>
      </c>
      <c r="B34" s="66"/>
      <c r="C34" s="67"/>
      <c r="D34" s="67"/>
      <c r="E34" s="67"/>
      <c r="F34" s="68"/>
      <c r="G34" s="71">
        <v>0.25</v>
      </c>
      <c r="H34" s="70">
        <f>G34*H33</f>
        <v>16907</v>
      </c>
      <c r="I34" s="72">
        <f>G34*I33</f>
        <v>16907</v>
      </c>
    </row>
    <row r="35" spans="1:9" s="51" customFormat="1" ht="16.5" thickBot="1" x14ac:dyDescent="0.25">
      <c r="A35" s="65" t="s">
        <v>7</v>
      </c>
      <c r="B35" s="66"/>
      <c r="C35" s="67"/>
      <c r="D35" s="67"/>
      <c r="E35" s="67"/>
      <c r="F35" s="68"/>
      <c r="G35" s="69"/>
      <c r="H35" s="70">
        <f>SUM(H33:H34)</f>
        <v>84535</v>
      </c>
      <c r="I35" s="72">
        <f>SUM(I33:I34)</f>
        <v>84535</v>
      </c>
    </row>
    <row r="36" spans="1:9" s="9" customFormat="1" ht="30" customHeight="1" x14ac:dyDescent="0.2">
      <c r="A36" s="93" t="s">
        <v>40</v>
      </c>
      <c r="B36" s="94"/>
      <c r="C36" s="94"/>
      <c r="D36" s="94"/>
      <c r="E36" s="94"/>
      <c r="F36" s="94"/>
      <c r="G36" s="94"/>
      <c r="H36" s="94"/>
      <c r="I36" s="95"/>
    </row>
    <row r="37" spans="1:9" s="9" customFormat="1" ht="30" customHeight="1" x14ac:dyDescent="0.2">
      <c r="A37" s="73" t="s">
        <v>38</v>
      </c>
      <c r="B37" s="74"/>
      <c r="C37" s="74"/>
      <c r="D37" s="74"/>
      <c r="E37" s="74"/>
      <c r="F37" s="74"/>
      <c r="G37" s="74"/>
      <c r="H37" s="74"/>
      <c r="I37" s="75"/>
    </row>
    <row r="38" spans="1:9" s="9" customFormat="1" ht="9.9499999999999993" customHeight="1" thickBot="1" x14ac:dyDescent="0.25">
      <c r="A38" s="76"/>
      <c r="B38" s="77"/>
      <c r="C38" s="77"/>
      <c r="D38" s="77"/>
      <c r="E38" s="77"/>
      <c r="F38" s="77"/>
      <c r="G38" s="77"/>
      <c r="H38" s="77"/>
      <c r="I38" s="78"/>
    </row>
    <row r="39" spans="1:9" s="5" customFormat="1" ht="9.9499999999999993" customHeight="1" x14ac:dyDescent="0.2">
      <c r="A39" s="39"/>
      <c r="B39" s="10"/>
      <c r="C39" s="11"/>
      <c r="D39" s="11"/>
      <c r="E39" s="11"/>
      <c r="F39" s="12"/>
      <c r="G39" s="10"/>
      <c r="H39" s="10"/>
      <c r="I39" s="40"/>
    </row>
    <row r="40" spans="1:9" s="5" customFormat="1" ht="18.75" x14ac:dyDescent="0.2">
      <c r="A40" s="41"/>
      <c r="B40" s="13" t="s">
        <v>39</v>
      </c>
      <c r="C40" s="13" t="s">
        <v>15</v>
      </c>
      <c r="D40" s="13"/>
      <c r="E40" s="13"/>
      <c r="F40" s="14"/>
      <c r="G40" s="15"/>
      <c r="H40" s="15"/>
      <c r="I40" s="42"/>
    </row>
    <row r="41" spans="1:9" s="5" customFormat="1" ht="9.9499999999999993" customHeight="1" x14ac:dyDescent="0.2">
      <c r="A41" s="43"/>
      <c r="B41" s="44"/>
      <c r="C41" s="45"/>
      <c r="D41" s="45"/>
      <c r="E41" s="46"/>
      <c r="F41" s="47"/>
      <c r="G41" s="44"/>
      <c r="H41" s="44"/>
      <c r="I41" s="48"/>
    </row>
  </sheetData>
  <sheetProtection algorithmName="SHA-512" hashValue="m/SEdKjt30mGzdcYSGq2pryTh9kY2HLUjZArT0ZstbRXzv8eEX3gF1esK6qwooJN+EmF6LY9CSr6+3NgzZvHkA==" saltValue="AsEUWzW+pDMhHO5+lyOceA==" spinCount="100000" sheet="1" objects="1" scenarios="1" selectLockedCells="1" selectUnlockedCells="1"/>
  <mergeCells count="9">
    <mergeCell ref="A37:I37"/>
    <mergeCell ref="A38:I38"/>
    <mergeCell ref="F2:H2"/>
    <mergeCell ref="C2:E2"/>
    <mergeCell ref="C3:E4"/>
    <mergeCell ref="F3:H4"/>
    <mergeCell ref="C5:E5"/>
    <mergeCell ref="F5:H5"/>
    <mergeCell ref="A36:I36"/>
  </mergeCells>
  <printOptions horizontalCentered="1"/>
  <pageMargins left="0.25" right="0.25" top="0.92" bottom="0.64" header="0.17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 (2)</vt:lpstr>
      <vt:lpstr>'DETAIL (2)'!Print_Area</vt:lpstr>
      <vt:lpstr>'DETAIL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Usman's PC</cp:lastModifiedBy>
  <cp:lastPrinted>2015-10-29T12:02:10Z</cp:lastPrinted>
  <dcterms:created xsi:type="dcterms:W3CDTF">2013-07-08T04:36:48Z</dcterms:created>
  <dcterms:modified xsi:type="dcterms:W3CDTF">2023-07-14T11:47:07Z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